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4"/>
  <workbookPr filterPrivacy="1" codeName="ThisWorkbook" defaultThemeVersion="166925"/>
  <xr:revisionPtr revIDLastSave="0" documentId="13_ncr:1_{B2E87F30-2F75-42B9-955E-47A5AA297A67}" xr6:coauthVersionLast="36" xr6:coauthVersionMax="36" xr10:uidLastSave="{00000000-0000-0000-0000-000000000000}"/>
  <bookViews>
    <workbookView xWindow="0" yWindow="0" windowWidth="20490" windowHeight="7455" xr2:uid="{E74DB97C-EF3B-491B-90E6-4A456CE27C5B}"/>
  </bookViews>
  <sheets>
    <sheet name="新制度試算シート" sheetId="8" r:id="rId1"/>
    <sheet name="リスト" sheetId="11" state="hidden" r:id="rId2"/>
  </sheets>
  <definedNames>
    <definedName name="G">新制度試算シート!$G$36</definedName>
    <definedName name="_xlnm.Print_Area" localSheetId="0">新制度試算シート!$A$1:$I$49</definedName>
    <definedName name="運営費補助金">新制度試算シート!$G$10</definedName>
    <definedName name="加入世帯数">新制度試算シート!$A$10</definedName>
    <definedName name="活動費補助金">新制度試算シート!$G$34</definedName>
    <definedName name="経過措置">新制度試算シート!$G$38</definedName>
    <definedName name="集会所補助金">新制度試算シート!$G$14</definedName>
    <definedName name="単価">新制度試算シート!$D$10</definedName>
    <definedName name="令和６年度補助金交付額">新制度試算シート!$G$49</definedName>
    <definedName name="令和７年度自治会補助金交付予定額">新制度試算シート!$G$43</definedName>
    <definedName name="連携補助金">新制度試算シート!$G$21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0" i="8" l="1"/>
  <c r="G32" i="8"/>
  <c r="G31" i="8"/>
  <c r="G30" i="8"/>
  <c r="G21" i="8"/>
  <c r="G14" i="8"/>
  <c r="G34" i="8" l="1"/>
  <c r="G33" i="8"/>
  <c r="G16" i="8"/>
  <c r="G36" i="8" l="1"/>
  <c r="G38" i="8" s="1"/>
  <c r="G43" i="8" s="1"/>
</calcChain>
</file>

<file path=xl/sharedStrings.xml><?xml version="1.0" encoding="utf-8"?>
<sst xmlns="http://schemas.openxmlformats.org/spreadsheetml/2006/main" count="74" uniqueCount="52">
  <si>
    <t>世帯</t>
    <rPh sb="0" eb="2">
      <t>セタイ</t>
    </rPh>
    <phoneticPr fontId="3"/>
  </si>
  <si>
    <t>×</t>
    <phoneticPr fontId="3"/>
  </si>
  <si>
    <t>円</t>
    <rPh sb="0" eb="1">
      <t>エン</t>
    </rPh>
    <phoneticPr fontId="3"/>
  </si>
  <si>
    <t>＝</t>
    <phoneticPr fontId="3"/>
  </si>
  <si>
    <t>事業①</t>
    <rPh sb="0" eb="2">
      <t>ジギョウ</t>
    </rPh>
    <phoneticPr fontId="3"/>
  </si>
  <si>
    <t>予算額：</t>
    <rPh sb="0" eb="3">
      <t>ヨサンガク</t>
    </rPh>
    <phoneticPr fontId="3"/>
  </si>
  <si>
    <t>事業②</t>
    <rPh sb="0" eb="2">
      <t>ジギョウ</t>
    </rPh>
    <phoneticPr fontId="3"/>
  </si>
  <si>
    <t>事業③</t>
    <rPh sb="0" eb="2">
      <t>ジギョウ</t>
    </rPh>
    <phoneticPr fontId="3"/>
  </si>
  <si>
    <t>①運営費補助金</t>
    <rPh sb="1" eb="4">
      <t>ウンエイヒ</t>
    </rPh>
    <rPh sb="4" eb="7">
      <t>ホジョキン</t>
    </rPh>
    <phoneticPr fontId="3"/>
  </si>
  <si>
    <t>②集会所補助金</t>
    <rPh sb="1" eb="3">
      <t>シュウカイ</t>
    </rPh>
    <rPh sb="3" eb="4">
      <t>ジョ</t>
    </rPh>
    <rPh sb="4" eb="7">
      <t>ホジョキン</t>
    </rPh>
    <phoneticPr fontId="3"/>
  </si>
  <si>
    <t>…日野市内の複数の自治会が連携して実施する事業を対象にした補助金。</t>
    <rPh sb="1" eb="5">
      <t>ヒノシナイ</t>
    </rPh>
    <rPh sb="6" eb="8">
      <t>フクスウ</t>
    </rPh>
    <rPh sb="9" eb="12">
      <t>ジチカイ</t>
    </rPh>
    <rPh sb="13" eb="15">
      <t>レンケイ</t>
    </rPh>
    <rPh sb="17" eb="19">
      <t>ジッシ</t>
    </rPh>
    <rPh sb="21" eb="23">
      <t>ジギョウ</t>
    </rPh>
    <rPh sb="24" eb="26">
      <t>タイショウ</t>
    </rPh>
    <rPh sb="29" eb="32">
      <t>ホジョキン</t>
    </rPh>
    <phoneticPr fontId="3"/>
  </si>
  <si>
    <t>連携事業の有無：</t>
    <rPh sb="0" eb="2">
      <t>レンケイ</t>
    </rPh>
    <rPh sb="2" eb="4">
      <t>ジギョウ</t>
    </rPh>
    <rPh sb="5" eb="7">
      <t>ウム</t>
    </rPh>
    <phoneticPr fontId="3"/>
  </si>
  <si>
    <t>連携補助金申請希望の有無：</t>
    <rPh sb="0" eb="2">
      <t>レンケイ</t>
    </rPh>
    <rPh sb="2" eb="5">
      <t>ホジョキン</t>
    </rPh>
    <rPh sb="5" eb="7">
      <t>シンセイ</t>
    </rPh>
    <rPh sb="7" eb="9">
      <t>キボウ</t>
    </rPh>
    <rPh sb="10" eb="12">
      <t>ウム</t>
    </rPh>
    <phoneticPr fontId="3"/>
  </si>
  <si>
    <t>（例：夏祭り、おもちつき、防災訓練など）</t>
  </si>
  <si>
    <t>※物品購入や施設整備のみを目的とした事業は対象外です。</t>
    <rPh sb="1" eb="3">
      <t>ブッピン</t>
    </rPh>
    <rPh sb="3" eb="5">
      <t>コウニュウ</t>
    </rPh>
    <rPh sb="6" eb="8">
      <t>シセツ</t>
    </rPh>
    <rPh sb="8" eb="10">
      <t>セイビ</t>
    </rPh>
    <rPh sb="13" eb="15">
      <t>モクテキ</t>
    </rPh>
    <rPh sb="18" eb="20">
      <t>ジギョウ</t>
    </rPh>
    <rPh sb="21" eb="24">
      <t>タイショウガイ</t>
    </rPh>
    <phoneticPr fontId="3"/>
  </si>
  <si>
    <t>…自治会員以外も参加できる広く周知された事業を対象にした補助金。</t>
    <rPh sb="1" eb="4">
      <t>ジチカイ</t>
    </rPh>
    <rPh sb="4" eb="5">
      <t>イン</t>
    </rPh>
    <rPh sb="5" eb="7">
      <t>イガイ</t>
    </rPh>
    <rPh sb="8" eb="10">
      <t>サンカ</t>
    </rPh>
    <rPh sb="13" eb="14">
      <t>ヒロ</t>
    </rPh>
    <rPh sb="15" eb="17">
      <t>シュウチ</t>
    </rPh>
    <rPh sb="20" eb="22">
      <t>ジギョウ</t>
    </rPh>
    <rPh sb="23" eb="25">
      <t>タイショウ</t>
    </rPh>
    <rPh sb="28" eb="31">
      <t>ホジョキン</t>
    </rPh>
    <phoneticPr fontId="3"/>
  </si>
  <si>
    <t>活動費補助金申請希望の有無：</t>
    <rPh sb="0" eb="2">
      <t>カツドウ</t>
    </rPh>
    <rPh sb="2" eb="3">
      <t>ヒ</t>
    </rPh>
    <rPh sb="3" eb="6">
      <t>ホジョキン</t>
    </rPh>
    <rPh sb="6" eb="8">
      <t>シンセイ</t>
    </rPh>
    <rPh sb="8" eb="10">
      <t>キボウ</t>
    </rPh>
    <rPh sb="11" eb="13">
      <t>ウム</t>
    </rPh>
    <phoneticPr fontId="3"/>
  </si>
  <si>
    <t>各事業の予算額（事業費）をご記入ください。</t>
    <rPh sb="0" eb="3">
      <t>カクジギョウ</t>
    </rPh>
    <rPh sb="4" eb="7">
      <t>ヨサンガク</t>
    </rPh>
    <rPh sb="8" eb="10">
      <t>ジギョウ</t>
    </rPh>
    <rPh sb="10" eb="11">
      <t>ヒ</t>
    </rPh>
    <rPh sb="14" eb="16">
      <t>キニュウ</t>
    </rPh>
    <phoneticPr fontId="3"/>
  </si>
  <si>
    <t>補助率：事業費の1/2、補助上限：20万円（予定）</t>
    <rPh sb="0" eb="3">
      <t>ホジョリツ</t>
    </rPh>
    <rPh sb="4" eb="6">
      <t>ジギョウ</t>
    </rPh>
    <rPh sb="6" eb="7">
      <t>ヒ</t>
    </rPh>
    <rPh sb="12" eb="14">
      <t>ホジョ</t>
    </rPh>
    <rPh sb="14" eb="16">
      <t>ジョウゲン</t>
    </rPh>
    <rPh sb="19" eb="21">
      <t>マンエン</t>
    </rPh>
    <rPh sb="22" eb="24">
      <t>ヨテイ</t>
    </rPh>
    <phoneticPr fontId="3"/>
  </si>
  <si>
    <t>事業費</t>
    <rPh sb="0" eb="2">
      <t>ジギョウ</t>
    </rPh>
    <rPh sb="2" eb="3">
      <t>ヒ</t>
    </rPh>
    <phoneticPr fontId="3"/>
  </si>
  <si>
    <t>事業費の1/2</t>
    <rPh sb="0" eb="2">
      <t>ジギョウ</t>
    </rPh>
    <rPh sb="2" eb="3">
      <t>ヒ</t>
    </rPh>
    <phoneticPr fontId="3"/>
  </si>
  <si>
    <t>A</t>
    <phoneticPr fontId="3"/>
  </si>
  <si>
    <t>B</t>
    <phoneticPr fontId="3"/>
  </si>
  <si>
    <t>A＋B</t>
    <phoneticPr fontId="3"/>
  </si>
  <si>
    <t>C</t>
    <phoneticPr fontId="3"/>
  </si>
  <si>
    <t>D</t>
    <phoneticPr fontId="3"/>
  </si>
  <si>
    <t>E</t>
    <phoneticPr fontId="3"/>
  </si>
  <si>
    <t>G</t>
    <phoneticPr fontId="3"/>
  </si>
  <si>
    <t>H</t>
    <phoneticPr fontId="3"/>
  </si>
  <si>
    <t>令和７年度自治会補助金試算シート</t>
    <rPh sb="0" eb="2">
      <t>レイワ</t>
    </rPh>
    <rPh sb="3" eb="4">
      <t>ネン</t>
    </rPh>
    <rPh sb="4" eb="5">
      <t>ド</t>
    </rPh>
    <rPh sb="5" eb="8">
      <t>ジチカイ</t>
    </rPh>
    <rPh sb="8" eb="11">
      <t>ホジョキン</t>
    </rPh>
    <rPh sb="11" eb="13">
      <t>シサン</t>
    </rPh>
    <phoneticPr fontId="3"/>
  </si>
  <si>
    <t>③連携補助金　</t>
    <rPh sb="1" eb="3">
      <t>レンケイ</t>
    </rPh>
    <rPh sb="3" eb="6">
      <t>ホジョキン</t>
    </rPh>
    <phoneticPr fontId="3"/>
  </si>
  <si>
    <t>④活動費補助金</t>
    <rPh sb="1" eb="3">
      <t>カツドウ</t>
    </rPh>
    <rPh sb="3" eb="4">
      <t>ヒ</t>
    </rPh>
    <rPh sb="4" eb="7">
      <t>ホジョキン</t>
    </rPh>
    <phoneticPr fontId="3"/>
  </si>
  <si>
    <t>⑤経過措置</t>
    <rPh sb="1" eb="3">
      <t>ケイカ</t>
    </rPh>
    <rPh sb="3" eb="5">
      <t>ソチ</t>
    </rPh>
    <phoneticPr fontId="3"/>
  </si>
  <si>
    <t>あり</t>
    <phoneticPr fontId="3"/>
  </si>
  <si>
    <t>なし</t>
    <phoneticPr fontId="3"/>
  </si>
  <si>
    <t>自治会集会所の有無：</t>
    <rPh sb="0" eb="3">
      <t>ジチカイ</t>
    </rPh>
    <rPh sb="3" eb="5">
      <t>シュウカイ</t>
    </rPh>
    <rPh sb="5" eb="6">
      <t>ジョ</t>
    </rPh>
    <rPh sb="7" eb="9">
      <t>ウム</t>
    </rPh>
    <phoneticPr fontId="3"/>
  </si>
  <si>
    <t>※Eは、あくまで参考額です。申請状況によって変動します。</t>
    <rPh sb="8" eb="10">
      <t>サン_x0000__x0008_</t>
    </rPh>
    <rPh sb="10" eb="11">
      <t>_x0002__x0004_</t>
    </rPh>
    <rPh sb="14" eb="16">
      <t/>
    </rPh>
    <phoneticPr fontId="3"/>
  </si>
  <si>
    <t>C＋D＋E</t>
    <phoneticPr fontId="3"/>
  </si>
  <si>
    <t>減額分の1/2が交付されます。連携補助金・活動費補助金を申請した場合の経過措置は、全ての合計額と</t>
    <phoneticPr fontId="3"/>
  </si>
  <si>
    <t>Aを比較して、減額分の1/2が交付されます。</t>
    <phoneticPr fontId="3"/>
  </si>
  <si>
    <t>差額の1/2が交付されます。</t>
  </si>
  <si>
    <t>新制度移行に伴う経過措置として、新制度による令和７年度補助額が下記交付額より少なかった場合、</t>
    <rPh sb="0" eb="3">
      <t>シンセイド</t>
    </rPh>
    <rPh sb="3" eb="5">
      <t>イコウ</t>
    </rPh>
    <rPh sb="6" eb="7">
      <t>トモナ</t>
    </rPh>
    <rPh sb="8" eb="10">
      <t>ケイカ</t>
    </rPh>
    <rPh sb="10" eb="12">
      <t>ソチ</t>
    </rPh>
    <rPh sb="16" eb="19">
      <t>シンセイド</t>
    </rPh>
    <rPh sb="22" eb="24">
      <t>レイワ</t>
    </rPh>
    <rPh sb="25" eb="27">
      <t>ネンド</t>
    </rPh>
    <rPh sb="27" eb="29">
      <t>ホジョ</t>
    </rPh>
    <rPh sb="29" eb="30">
      <t>ガク</t>
    </rPh>
    <rPh sb="31" eb="33">
      <t>カキ</t>
    </rPh>
    <rPh sb="33" eb="35">
      <t>コウフ</t>
    </rPh>
    <rPh sb="35" eb="36">
      <t>ガク</t>
    </rPh>
    <rPh sb="38" eb="39">
      <t>スク</t>
    </rPh>
    <rPh sb="43" eb="45">
      <t>バアイ</t>
    </rPh>
    <phoneticPr fontId="3"/>
  </si>
  <si>
    <t>★</t>
    <phoneticPr fontId="3"/>
  </si>
  <si>
    <t>◆令和６年度補助金交付額（令和５年度自治会補助金交付額＋インセンティブ補助金確定額）</t>
    <rPh sb="1" eb="3">
      <t>レイワ</t>
    </rPh>
    <rPh sb="4" eb="6">
      <t>ネンド</t>
    </rPh>
    <rPh sb="6" eb="9">
      <t>ホジョキン</t>
    </rPh>
    <rPh sb="9" eb="11">
      <t>コウフ</t>
    </rPh>
    <rPh sb="11" eb="12">
      <t>ガク</t>
    </rPh>
    <rPh sb="13" eb="15">
      <t>レイワ</t>
    </rPh>
    <rPh sb="16" eb="18">
      <t>ネンド</t>
    </rPh>
    <rPh sb="18" eb="21">
      <t>ジチカイ</t>
    </rPh>
    <rPh sb="21" eb="24">
      <t>ホジョキン</t>
    </rPh>
    <rPh sb="24" eb="26">
      <t>コウフ</t>
    </rPh>
    <rPh sb="26" eb="27">
      <t>ガク</t>
    </rPh>
    <rPh sb="35" eb="38">
      <t>ホジョキン</t>
    </rPh>
    <rPh sb="38" eb="40">
      <t>カクテイ</t>
    </rPh>
    <rPh sb="40" eb="41">
      <t>ガク</t>
    </rPh>
    <phoneticPr fontId="3"/>
  </si>
  <si>
    <t>令和７年度自治会補助金交付参考見込額（G＋H）</t>
    <rPh sb="0" eb="2">
      <t>レイワ</t>
    </rPh>
    <rPh sb="3" eb="5">
      <t>ネンド</t>
    </rPh>
    <rPh sb="5" eb="8">
      <t>ジチカイ</t>
    </rPh>
    <rPh sb="8" eb="11">
      <t>ホジョキン</t>
    </rPh>
    <rPh sb="11" eb="13">
      <t>コウフ</t>
    </rPh>
    <rPh sb="13" eb="15">
      <t>サンコウ</t>
    </rPh>
    <rPh sb="15" eb="17">
      <t>ミコミ</t>
    </rPh>
    <rPh sb="17" eb="18">
      <t>ガク</t>
    </rPh>
    <phoneticPr fontId="3"/>
  </si>
  <si>
    <t>部分に入力を行うことで、連携補助金・活動費補助金を含めた令和７年度自治会補助金参考交付</t>
    <rPh sb="0" eb="2">
      <t>ブブン</t>
    </rPh>
    <rPh sb="3" eb="5">
      <t>ニュウリョク</t>
    </rPh>
    <rPh sb="6" eb="7">
      <t>オコナ</t>
    </rPh>
    <rPh sb="12" eb="14">
      <t>レンケイ</t>
    </rPh>
    <rPh sb="14" eb="17">
      <t>ホジョキン</t>
    </rPh>
    <rPh sb="18" eb="20">
      <t>カツドウ</t>
    </rPh>
    <rPh sb="20" eb="21">
      <t>ヒ</t>
    </rPh>
    <rPh sb="21" eb="24">
      <t>ホジョキン</t>
    </rPh>
    <rPh sb="25" eb="26">
      <t>フク</t>
    </rPh>
    <rPh sb="28" eb="30">
      <t>レイワ</t>
    </rPh>
    <rPh sb="31" eb="33">
      <t>ネンド</t>
    </rPh>
    <rPh sb="33" eb="36">
      <t>ジチカイ</t>
    </rPh>
    <rPh sb="36" eb="39">
      <t>ホジョキン</t>
    </rPh>
    <rPh sb="39" eb="41">
      <t>サンコウ</t>
    </rPh>
    <rPh sb="41" eb="43">
      <t>コウフ</t>
    </rPh>
    <phoneticPr fontId="3"/>
  </si>
  <si>
    <t>見込み額を試算できます。</t>
    <rPh sb="5" eb="7">
      <t>シサン</t>
    </rPh>
    <phoneticPr fontId="3"/>
  </si>
  <si>
    <t>◆令和７年度自治会補助金参考交付見込み額</t>
    <rPh sb="1" eb="3">
      <t>レイワ</t>
    </rPh>
    <rPh sb="4" eb="6">
      <t>ネンド</t>
    </rPh>
    <rPh sb="6" eb="9">
      <t>ジチカイ</t>
    </rPh>
    <rPh sb="9" eb="12">
      <t>ホジョキン</t>
    </rPh>
    <rPh sb="12" eb="14">
      <t>サンコウ</t>
    </rPh>
    <rPh sb="14" eb="16">
      <t>コウフ</t>
    </rPh>
    <rPh sb="16" eb="18">
      <t>ミコ</t>
    </rPh>
    <rPh sb="19" eb="20">
      <t>ガク</t>
    </rPh>
    <phoneticPr fontId="3"/>
  </si>
  <si>
    <t>令和６年度補助金交付額（下記★）とGを比較してGの方が少なかった場合、活動に支障が出ないよう、</t>
    <rPh sb="0" eb="2">
      <t>レイワ</t>
    </rPh>
    <rPh sb="3" eb="5">
      <t>ネンド</t>
    </rPh>
    <rPh sb="5" eb="8">
      <t>ホジョキン</t>
    </rPh>
    <rPh sb="8" eb="10">
      <t>コウフ</t>
    </rPh>
    <rPh sb="10" eb="11">
      <t>ガク</t>
    </rPh>
    <rPh sb="12" eb="14">
      <t>カキ</t>
    </rPh>
    <phoneticPr fontId="3"/>
  </si>
  <si>
    <t>※令和7年4月1日時点での加入世帯数（見込み）</t>
    <rPh sb="1" eb="3">
      <t>レイワ</t>
    </rPh>
    <rPh sb="4" eb="5">
      <t>ネン</t>
    </rPh>
    <rPh sb="6" eb="7">
      <t>ガツ</t>
    </rPh>
    <rPh sb="8" eb="9">
      <t>ニチ</t>
    </rPh>
    <rPh sb="9" eb="11">
      <t>ジテン</t>
    </rPh>
    <rPh sb="13" eb="15">
      <t>カニュウ</t>
    </rPh>
    <rPh sb="15" eb="17">
      <t>セタイ</t>
    </rPh>
    <rPh sb="17" eb="18">
      <t>スウ</t>
    </rPh>
    <rPh sb="19" eb="21">
      <t>ミコ</t>
    </rPh>
    <phoneticPr fontId="3"/>
  </si>
  <si>
    <t>　申請は年度内で１回限りとし、１自治会に対する交付は３回までとします。</t>
    <rPh sb="1" eb="3">
      <t>シンセイ</t>
    </rPh>
    <rPh sb="4" eb="7">
      <t>ネンドナイ</t>
    </rPh>
    <rPh sb="9" eb="10">
      <t>カイ</t>
    </rPh>
    <rPh sb="10" eb="11">
      <t>カギ</t>
    </rPh>
    <rPh sb="16" eb="19">
      <t>ジチカイ</t>
    </rPh>
    <rPh sb="20" eb="21">
      <t>タイ</t>
    </rPh>
    <rPh sb="23" eb="25">
      <t>コウフ</t>
    </rPh>
    <rPh sb="27" eb="28">
      <t>カイ</t>
    </rPh>
    <phoneticPr fontId="3"/>
  </si>
  <si>
    <t>（令和６年度に経過措置として令和５年度の交付額を選択した自治会用）</t>
    <rPh sb="1" eb="3">
      <t>レイワ</t>
    </rPh>
    <rPh sb="4" eb="6">
      <t>ネンド</t>
    </rPh>
    <rPh sb="7" eb="9">
      <t>ケイカ</t>
    </rPh>
    <rPh sb="9" eb="11">
      <t>ソチ</t>
    </rPh>
    <rPh sb="14" eb="16">
      <t>レイワ</t>
    </rPh>
    <rPh sb="17" eb="19">
      <t>ネンド</t>
    </rPh>
    <rPh sb="20" eb="22">
      <t>コウフ</t>
    </rPh>
    <rPh sb="22" eb="23">
      <t>ガク</t>
    </rPh>
    <rPh sb="24" eb="26">
      <t>センタク</t>
    </rPh>
    <rPh sb="28" eb="31">
      <t>ジチカイ</t>
    </rPh>
    <rPh sb="31" eb="32">
      <t>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</si>
</sst>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11"/>
      <color theme="1"/>
      <name val="游ゴシック"/>
      <family val="2"/>
      <charset val="128"/>
      <scheme val="minor"/>
    </font>
    <font>
      <b/>
      <sz val="11"/>
      <color theme="1"/>
      <name val="游ゴシック"/>
      <family val="3"/>
      <charset val="128"/>
      <scheme val="minor"/>
    </font>
    <font>
      <sz val="6"/>
      <name val="游ゴシック"/>
      <family val="2"/>
      <charset val="128"/>
      <scheme val="minor"/>
    </font>
    <font>
      <sz val="11"/>
      <color theme="1"/>
      <name val="游ゴシック"/>
      <family val="3"/>
      <charset val="128"/>
      <scheme val="minor"/>
    </font>
    <font>
      <sz val="11"/>
      <name val="游ゴシック"/>
      <family val="2"/>
      <charset val="128"/>
      <scheme val="minor"/>
    </font>
    <font>
      <b/>
      <sz val="12"/>
      <color theme="1"/>
      <name val="游ゴシック"/>
      <family val="3"/>
      <charset val="128"/>
      <scheme val="minor"/>
    </font>
    <font>
      <sz val="12"/>
      <color theme="1"/>
      <name val="游ゴシック"/>
      <family val="3"/>
      <charset val="128"/>
      <scheme val="minor"/>
    </font>
    <font>
      <sz val="11"/>
      <color theme="1"/>
      <name val="BIZ UDP明朝 Medium"/>
      <family val="1"/>
      <charset val="128"/>
    </font>
    <font>
      <b/>
      <sz val="14"/>
      <color theme="1"/>
      <name val="游ゴシック"/>
      <family val="3"/>
      <charset val="128"/>
      <scheme val="minor"/>
    </font>
    <font>
      <sz val="14"/>
      <color theme="1"/>
      <name val="游ゴシック"/>
      <family val="3"/>
      <charset val="128"/>
      <scheme val="minor"/>
    </font>
    <font>
      <sz val="11"/>
      <color theme="4" tint="0.79998168889431442"/>
      <name val="BIZ UDP明朝 Medium"/>
      <family val="1"/>
      <charset val="128"/>
    </font>
  </fonts>
  <fills count="4">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s>
  <borders count="11">
    <border>
      <left/>
      <right/>
      <top/>
      <bottom/>
      <diagonal/>
    </border>
    <border>
      <left style="thin">
        <color auto="1"/>
      </left>
      <right style="thin">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top style="thin">
        <color auto="1"/>
      </top>
      <bottom/>
      <diagonal/>
    </border>
    <border>
      <left/>
      <right/>
      <top style="hair">
        <color auto="1"/>
      </top>
      <bottom/>
      <diagonal/>
    </border>
    <border>
      <left/>
      <right/>
      <top style="dashDot">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
    <xf numFmtId="0" fontId="0" fillId="0" borderId="0" xfId="0">
      <alignment vertical="center"/>
    </xf>
    <xf numFmtId="0" fontId="4" fillId="0" borderId="0" xfId="0" applyFont="1">
      <alignment vertical="center"/>
    </xf>
    <xf numFmtId="0" fontId="2" fillId="0" borderId="0" xfId="0" applyFont="1">
      <alignment vertical="center"/>
    </xf>
    <xf numFmtId="0" fontId="0" fillId="0" borderId="0" xfId="0" applyAlignment="1">
      <alignment horizontal="center" vertical="center"/>
    </xf>
    <xf numFmtId="0" fontId="0" fillId="0" borderId="0" xfId="0" applyFill="1">
      <alignment vertical="center"/>
    </xf>
    <xf numFmtId="38" fontId="2" fillId="0" borderId="0" xfId="1" applyFont="1">
      <alignment vertical="center"/>
    </xf>
    <xf numFmtId="38" fontId="2" fillId="0" borderId="0" xfId="1" applyFont="1" applyBorder="1">
      <alignment vertical="center"/>
    </xf>
    <xf numFmtId="0" fontId="2" fillId="0" borderId="0" xfId="0" applyFont="1" applyBorder="1">
      <alignment vertical="center"/>
    </xf>
    <xf numFmtId="0" fontId="2" fillId="0" borderId="0" xfId="0" applyFont="1" applyAlignment="1">
      <alignment horizontal="center" vertical="center"/>
    </xf>
    <xf numFmtId="0" fontId="6" fillId="0" borderId="0" xfId="0" applyFont="1">
      <alignment vertical="center"/>
    </xf>
    <xf numFmtId="0" fontId="7" fillId="0" borderId="0" xfId="0" applyFont="1">
      <alignment vertical="center"/>
    </xf>
    <xf numFmtId="38" fontId="5" fillId="2" borderId="1" xfId="1" applyFont="1" applyFill="1" applyBorder="1">
      <alignment vertical="center"/>
    </xf>
    <xf numFmtId="0" fontId="6" fillId="3" borderId="2" xfId="0" applyFont="1" applyFill="1" applyBorder="1" applyAlignment="1">
      <alignment vertical="center"/>
    </xf>
    <xf numFmtId="0" fontId="6" fillId="3" borderId="3" xfId="0" applyFont="1" applyFill="1" applyBorder="1" applyAlignment="1">
      <alignment vertical="center"/>
    </xf>
    <xf numFmtId="0" fontId="7" fillId="3" borderId="3" xfId="0" applyFont="1" applyFill="1" applyBorder="1" applyAlignment="1">
      <alignment vertical="center"/>
    </xf>
    <xf numFmtId="0" fontId="7" fillId="3" borderId="3" xfId="0" applyFont="1" applyFill="1" applyBorder="1">
      <alignment vertical="center"/>
    </xf>
    <xf numFmtId="0" fontId="7" fillId="3" borderId="4" xfId="0" applyFont="1" applyFill="1" applyBorder="1">
      <alignment vertical="center"/>
    </xf>
    <xf numFmtId="0" fontId="7" fillId="3" borderId="5" xfId="0" applyFont="1" applyFill="1" applyBorder="1">
      <alignment vertical="center"/>
    </xf>
    <xf numFmtId="0" fontId="7" fillId="3" borderId="6" xfId="0" applyFont="1" applyFill="1" applyBorder="1">
      <alignment vertical="center"/>
    </xf>
    <xf numFmtId="0" fontId="6" fillId="3" borderId="7" xfId="0" applyFont="1" applyFill="1" applyBorder="1">
      <alignment vertical="center"/>
    </xf>
    <xf numFmtId="0" fontId="8" fillId="0" borderId="0" xfId="0" applyFont="1">
      <alignment vertical="center"/>
    </xf>
    <xf numFmtId="38" fontId="5" fillId="0" borderId="0" xfId="1" applyFont="1" applyFill="1" applyBorder="1">
      <alignment vertical="center"/>
    </xf>
    <xf numFmtId="38" fontId="2" fillId="0" borderId="8" xfId="1" applyFont="1" applyBorder="1">
      <alignment vertical="center"/>
    </xf>
    <xf numFmtId="0" fontId="2" fillId="0" borderId="8" xfId="0" applyFont="1" applyBorder="1">
      <alignment vertical="center"/>
    </xf>
    <xf numFmtId="0" fontId="7" fillId="0" borderId="0" xfId="0" applyFont="1" applyFill="1" applyBorder="1">
      <alignment vertical="center"/>
    </xf>
    <xf numFmtId="0" fontId="6" fillId="0" borderId="0" xfId="0" applyFont="1" applyFill="1" applyBorder="1">
      <alignment vertical="center"/>
    </xf>
    <xf numFmtId="0" fontId="0" fillId="0" borderId="8" xfId="0" applyBorder="1">
      <alignment vertical="center"/>
    </xf>
    <xf numFmtId="0" fontId="6" fillId="0" borderId="0" xfId="0" applyFont="1" applyAlignment="1">
      <alignment horizontal="left" vertical="center"/>
    </xf>
    <xf numFmtId="0" fontId="9" fillId="0" borderId="0" xfId="0" applyFont="1" applyFill="1" applyBorder="1" applyAlignment="1">
      <alignment horizontal="left" vertical="center"/>
    </xf>
    <xf numFmtId="0" fontId="0" fillId="0" borderId="0" xfId="0" applyBorder="1">
      <alignment vertical="center"/>
    </xf>
    <xf numFmtId="0" fontId="2" fillId="0" borderId="0" xfId="0" applyFont="1" applyFill="1" applyBorder="1">
      <alignment vertical="center"/>
    </xf>
    <xf numFmtId="0" fontId="4" fillId="0" borderId="0" xfId="0" applyFont="1" applyFill="1">
      <alignment vertical="center"/>
    </xf>
    <xf numFmtId="0" fontId="6" fillId="0" borderId="0" xfId="0" applyFont="1" applyAlignment="1">
      <alignment horizontal="center" vertical="center"/>
    </xf>
    <xf numFmtId="38" fontId="9" fillId="0" borderId="0" xfId="0" applyNumberFormat="1" applyFont="1" applyFill="1" applyBorder="1" applyAlignment="1">
      <alignment horizontal="right" vertical="center"/>
    </xf>
    <xf numFmtId="38" fontId="9" fillId="3" borderId="6" xfId="0" applyNumberFormat="1" applyFont="1" applyFill="1" applyBorder="1" applyAlignment="1">
      <alignment horizontal="right" vertical="center"/>
    </xf>
    <xf numFmtId="38" fontId="9" fillId="0" borderId="8" xfId="0" applyNumberFormat="1" applyFont="1" applyFill="1" applyBorder="1" applyAlignment="1">
      <alignment horizontal="right" vertical="center"/>
    </xf>
    <xf numFmtId="0" fontId="9" fillId="0" borderId="0" xfId="0" applyFont="1">
      <alignment vertical="center"/>
    </xf>
    <xf numFmtId="0" fontId="10" fillId="0" borderId="0" xfId="0" applyFont="1">
      <alignment vertical="center"/>
    </xf>
    <xf numFmtId="0" fontId="11" fillId="2" borderId="1" xfId="0" applyFont="1" applyFill="1" applyBorder="1" applyAlignment="1">
      <alignment vertical="center"/>
    </xf>
    <xf numFmtId="38" fontId="9" fillId="2" borderId="1" xfId="0" applyNumberFormat="1" applyFont="1" applyFill="1" applyBorder="1" applyAlignment="1">
      <alignment horizontal="right" vertical="center"/>
    </xf>
    <xf numFmtId="0" fontId="5" fillId="2" borderId="1" xfId="0" applyNumberFormat="1" applyFont="1" applyFill="1" applyBorder="1" applyAlignment="1">
      <alignment horizontal="right" vertical="center"/>
    </xf>
    <xf numFmtId="0" fontId="0" fillId="0" borderId="10" xfId="0" applyBorder="1">
      <alignment vertical="center"/>
    </xf>
    <xf numFmtId="0" fontId="6" fillId="0" borderId="0" xfId="0" applyFont="1" applyBorder="1">
      <alignment vertical="center"/>
    </xf>
    <xf numFmtId="0" fontId="7" fillId="0" borderId="0" xfId="0" applyFont="1" applyBorder="1">
      <alignment vertical="center"/>
    </xf>
    <xf numFmtId="0" fontId="5" fillId="2" borderId="1" xfId="0" applyFont="1" applyFill="1" applyBorder="1">
      <alignment vertical="center"/>
    </xf>
    <xf numFmtId="0" fontId="9" fillId="0" borderId="9" xfId="0" applyFont="1" applyFill="1" applyBorder="1" applyAlignment="1">
      <alignment horizontal="center" vertical="center"/>
    </xf>
    <xf numFmtId="0" fontId="9" fillId="0" borderId="0" xfId="0" applyFont="1" applyFill="1" applyBorder="1" applyAlignment="1">
      <alignment horizontal="center" vertical="center"/>
    </xf>
    <xf numFmtId="0" fontId="4" fillId="0" borderId="0" xfId="0" applyFont="1" applyFill="1" applyBorder="1" applyAlignment="1">
      <alignment horizontal="centerContinuous" vertical="center"/>
    </xf>
    <xf numFmtId="0" fontId="2" fillId="0" borderId="0" xfId="0" applyFont="1" applyFill="1" applyBorder="1" applyAlignment="1">
      <alignment horizontal="centerContinuous"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F5C7F-9034-4E2D-9496-3F8ADAF457C0}">
  <dimension ref="A1:I49"/>
  <sheetViews>
    <sheetView tabSelected="1" view="pageBreakPreview" zoomScale="112" zoomScaleNormal="106" zoomScaleSheetLayoutView="112" workbookViewId="0">
      <selection activeCell="A3" sqref="A3"/>
    </sheetView>
  </sheetViews>
  <sheetFormatPr defaultRowHeight="18.75" x14ac:dyDescent="0.4"/>
  <cols>
    <col min="1" max="1" width="7" customWidth="1"/>
    <col min="2" max="2" width="15.375" customWidth="1"/>
    <col min="3" max="3" width="9.375" customWidth="1"/>
    <col min="4" max="4" width="13" bestFit="1" customWidth="1"/>
    <col min="5" max="5" width="9" customWidth="1"/>
    <col min="6" max="6" width="4" customWidth="1"/>
    <col min="7" max="7" width="14.875" bestFit="1" customWidth="1"/>
    <col min="9" max="9" width="7" customWidth="1"/>
  </cols>
  <sheetData>
    <row r="1" spans="1:9" ht="18.75" customHeight="1" x14ac:dyDescent="0.4">
      <c r="A1" s="45" t="s">
        <v>29</v>
      </c>
      <c r="B1" s="45"/>
      <c r="C1" s="45"/>
      <c r="D1" s="45"/>
      <c r="E1" s="45"/>
      <c r="F1" s="45"/>
      <c r="G1" s="45"/>
      <c r="H1" s="45"/>
      <c r="I1" s="45"/>
    </row>
    <row r="2" spans="1:9" ht="18.75" customHeight="1" x14ac:dyDescent="0.4">
      <c r="A2" s="46"/>
      <c r="B2" s="46"/>
      <c r="C2" s="46"/>
      <c r="D2" s="46"/>
      <c r="E2" s="46"/>
      <c r="F2" s="46"/>
      <c r="G2" s="46"/>
      <c r="H2" s="46"/>
      <c r="I2" s="46"/>
    </row>
    <row r="3" spans="1:9" ht="18.75" customHeight="1" x14ac:dyDescent="0.4">
      <c r="A3" s="47" t="s">
        <v>51</v>
      </c>
      <c r="B3" s="48"/>
      <c r="C3" s="47"/>
      <c r="D3" s="48"/>
      <c r="E3" s="48"/>
      <c r="F3" s="48"/>
      <c r="G3" s="48"/>
      <c r="H3" s="48"/>
      <c r="I3" s="48"/>
    </row>
    <row r="4" spans="1:9" ht="15" customHeight="1" x14ac:dyDescent="0.4">
      <c r="A4" s="47"/>
      <c r="B4" s="48"/>
      <c r="C4" s="47"/>
      <c r="D4" s="48"/>
      <c r="E4" s="48"/>
      <c r="F4" s="48"/>
      <c r="G4" s="48"/>
      <c r="H4" s="48"/>
      <c r="I4" s="48"/>
    </row>
    <row r="5" spans="1:9" ht="24" x14ac:dyDescent="0.4">
      <c r="A5" s="38"/>
      <c r="B5" s="1" t="s">
        <v>45</v>
      </c>
      <c r="H5" s="28"/>
      <c r="I5" s="28"/>
    </row>
    <row r="6" spans="1:9" ht="24" x14ac:dyDescent="0.4">
      <c r="A6" s="1" t="s">
        <v>46</v>
      </c>
      <c r="H6" s="28"/>
      <c r="I6" s="28"/>
    </row>
    <row r="7" spans="1:9" s="10" customFormat="1" ht="19.5" x14ac:dyDescent="0.4">
      <c r="A7" s="27"/>
      <c r="B7" s="32"/>
      <c r="C7" s="32"/>
      <c r="D7" s="32"/>
      <c r="E7" s="32"/>
      <c r="F7" s="32"/>
      <c r="G7" s="32"/>
      <c r="H7" s="32"/>
      <c r="I7" s="32"/>
    </row>
    <row r="8" spans="1:9" ht="19.5" x14ac:dyDescent="0.4">
      <c r="A8" s="9" t="s">
        <v>47</v>
      </c>
      <c r="B8" s="9"/>
      <c r="C8" s="9"/>
      <c r="D8" s="9"/>
      <c r="E8" s="9"/>
      <c r="F8" s="9"/>
      <c r="G8" s="10"/>
      <c r="H8" s="10"/>
      <c r="I8" s="10"/>
    </row>
    <row r="9" spans="1:9" x14ac:dyDescent="0.4">
      <c r="A9" s="2" t="s">
        <v>8</v>
      </c>
      <c r="B9" s="2"/>
      <c r="C9" s="2"/>
      <c r="D9" s="2"/>
      <c r="E9" s="2"/>
      <c r="F9" s="2"/>
    </row>
    <row r="10" spans="1:9" ht="24" x14ac:dyDescent="0.4">
      <c r="A10" s="44"/>
      <c r="B10" t="s">
        <v>0</v>
      </c>
      <c r="C10" s="3" t="s">
        <v>1</v>
      </c>
      <c r="D10">
        <v>500</v>
      </c>
      <c r="E10" t="s">
        <v>2</v>
      </c>
      <c r="F10" t="s">
        <v>3</v>
      </c>
      <c r="G10" s="33" t="str">
        <f>IF(加入世帯数="","",加入世帯数*単価)</f>
        <v/>
      </c>
      <c r="H10" s="2" t="s">
        <v>2</v>
      </c>
      <c r="I10" s="36" t="s">
        <v>21</v>
      </c>
    </row>
    <row r="11" spans="1:9" x14ac:dyDescent="0.4">
      <c r="A11" s="1" t="s">
        <v>49</v>
      </c>
      <c r="C11" s="3"/>
      <c r="G11" s="5"/>
      <c r="H11" s="2"/>
      <c r="I11" s="2"/>
    </row>
    <row r="12" spans="1:9" x14ac:dyDescent="0.4">
      <c r="A12" s="1"/>
      <c r="C12" s="3"/>
      <c r="G12" s="5"/>
      <c r="H12" s="2"/>
      <c r="I12" s="2"/>
    </row>
    <row r="13" spans="1:9" x14ac:dyDescent="0.4">
      <c r="A13" s="2" t="s">
        <v>9</v>
      </c>
    </row>
    <row r="14" spans="1:9" ht="24" x14ac:dyDescent="0.4">
      <c r="A14" s="2" t="s">
        <v>35</v>
      </c>
      <c r="D14" s="40"/>
      <c r="F14" t="s">
        <v>3</v>
      </c>
      <c r="G14" s="33" t="str">
        <f>IFERROR(VLOOKUP($D$14,リスト!A1:C2,2,FALSE),"")</f>
        <v/>
      </c>
      <c r="H14" s="2" t="s">
        <v>2</v>
      </c>
      <c r="I14" s="36" t="s">
        <v>22</v>
      </c>
    </row>
    <row r="16" spans="1:9" ht="24" x14ac:dyDescent="0.4">
      <c r="A16" s="23" t="s">
        <v>23</v>
      </c>
      <c r="B16" s="26"/>
      <c r="C16" s="26"/>
      <c r="D16" s="26"/>
      <c r="E16" s="26"/>
      <c r="F16" s="26"/>
      <c r="G16" s="35" t="str">
        <f>IFERROR(運営費補助金+集会所補助金,"")</f>
        <v/>
      </c>
      <c r="H16" s="23" t="s">
        <v>2</v>
      </c>
      <c r="I16" s="36" t="s">
        <v>24</v>
      </c>
    </row>
    <row r="17" spans="1:9" x14ac:dyDescent="0.4">
      <c r="A17" s="7"/>
      <c r="B17" s="29"/>
      <c r="C17" s="29"/>
      <c r="D17" s="29"/>
      <c r="E17" s="29"/>
      <c r="F17" s="29"/>
      <c r="G17" s="6"/>
      <c r="H17" s="7"/>
    </row>
    <row r="18" spans="1:9" x14ac:dyDescent="0.4">
      <c r="A18" s="2" t="s">
        <v>30</v>
      </c>
      <c r="B18" s="2"/>
      <c r="C18" s="1" t="s">
        <v>10</v>
      </c>
    </row>
    <row r="19" spans="1:9" x14ac:dyDescent="0.4">
      <c r="A19" s="2"/>
      <c r="B19" s="2"/>
      <c r="C19" s="1" t="s">
        <v>50</v>
      </c>
    </row>
    <row r="20" spans="1:9" x14ac:dyDescent="0.4">
      <c r="A20" s="2" t="s">
        <v>11</v>
      </c>
      <c r="B20" s="2"/>
      <c r="D20" s="40"/>
    </row>
    <row r="21" spans="1:9" ht="24" x14ac:dyDescent="0.4">
      <c r="A21" s="2" t="s">
        <v>12</v>
      </c>
      <c r="B21" s="2"/>
      <c r="D21" s="40"/>
      <c r="F21" t="s">
        <v>3</v>
      </c>
      <c r="G21" s="33" t="str">
        <f>IFERROR(VLOOKUP($D$21,リスト!A1:C2,3,FALSE),"")</f>
        <v/>
      </c>
      <c r="H21" s="2" t="s">
        <v>2</v>
      </c>
      <c r="I21" s="36" t="s">
        <v>25</v>
      </c>
    </row>
    <row r="23" spans="1:9" x14ac:dyDescent="0.4">
      <c r="A23" s="2" t="s">
        <v>31</v>
      </c>
      <c r="B23" s="2"/>
      <c r="C23" s="1" t="s">
        <v>15</v>
      </c>
      <c r="D23" s="2"/>
      <c r="E23" s="2"/>
      <c r="F23" s="2"/>
      <c r="G23" s="2"/>
    </row>
    <row r="24" spans="1:9" x14ac:dyDescent="0.4">
      <c r="A24" s="2"/>
      <c r="B24" s="2"/>
      <c r="C24" s="1" t="s">
        <v>13</v>
      </c>
      <c r="D24" s="2"/>
      <c r="E24" s="2"/>
      <c r="F24" s="2"/>
      <c r="G24" s="2"/>
    </row>
    <row r="25" spans="1:9" x14ac:dyDescent="0.4">
      <c r="A25" s="2"/>
      <c r="B25" s="2"/>
      <c r="C25" s="1" t="s">
        <v>18</v>
      </c>
      <c r="D25" s="2"/>
      <c r="E25" s="2"/>
      <c r="F25" s="2"/>
      <c r="G25" s="2"/>
    </row>
    <row r="26" spans="1:9" x14ac:dyDescent="0.4">
      <c r="A26" s="2"/>
      <c r="B26" s="2"/>
      <c r="C26" s="1" t="s">
        <v>14</v>
      </c>
      <c r="D26" s="2"/>
      <c r="E26" s="2"/>
      <c r="F26" s="2"/>
      <c r="G26" s="2"/>
    </row>
    <row r="27" spans="1:9" x14ac:dyDescent="0.4">
      <c r="A27" s="2"/>
      <c r="B27" s="2"/>
      <c r="C27" s="1"/>
      <c r="D27" s="2"/>
      <c r="E27" s="2"/>
      <c r="F27" s="2"/>
      <c r="G27" s="2"/>
    </row>
    <row r="28" spans="1:9" x14ac:dyDescent="0.4">
      <c r="A28" s="1" t="s">
        <v>17</v>
      </c>
      <c r="B28" s="2"/>
      <c r="C28" s="2"/>
      <c r="D28" s="2"/>
      <c r="E28" s="2"/>
      <c r="F28" s="2"/>
      <c r="G28" s="2"/>
    </row>
    <row r="29" spans="1:9" x14ac:dyDescent="0.4">
      <c r="A29" s="20"/>
      <c r="D29" s="8" t="s">
        <v>19</v>
      </c>
      <c r="G29" s="8" t="s">
        <v>20</v>
      </c>
      <c r="I29" s="2"/>
    </row>
    <row r="30" spans="1:9" x14ac:dyDescent="0.4">
      <c r="A30" t="s">
        <v>4</v>
      </c>
      <c r="B30" s="11"/>
      <c r="C30" t="s">
        <v>5</v>
      </c>
      <c r="D30" s="11"/>
      <c r="E30" t="s">
        <v>2</v>
      </c>
      <c r="G30" s="5" t="str">
        <f>IF($D$30="","",$D$30/2)</f>
        <v/>
      </c>
      <c r="H30" s="2" t="s">
        <v>2</v>
      </c>
      <c r="I30" s="2"/>
    </row>
    <row r="31" spans="1:9" x14ac:dyDescent="0.4">
      <c r="A31" t="s">
        <v>6</v>
      </c>
      <c r="B31" s="11"/>
      <c r="C31" t="s">
        <v>5</v>
      </c>
      <c r="D31" s="11"/>
      <c r="E31" t="s">
        <v>2</v>
      </c>
      <c r="G31" s="5" t="str">
        <f>IF($D$31="","",$D$31/2)</f>
        <v/>
      </c>
      <c r="H31" s="2" t="s">
        <v>2</v>
      </c>
      <c r="I31" s="2"/>
    </row>
    <row r="32" spans="1:9" x14ac:dyDescent="0.4">
      <c r="A32" t="s">
        <v>7</v>
      </c>
      <c r="B32" s="11"/>
      <c r="C32" t="s">
        <v>5</v>
      </c>
      <c r="D32" s="11"/>
      <c r="E32" t="s">
        <v>2</v>
      </c>
      <c r="G32" s="5" t="str">
        <f>IF($D$32="","",$D$32/2)</f>
        <v/>
      </c>
      <c r="H32" s="2" t="s">
        <v>2</v>
      </c>
      <c r="I32" s="2"/>
    </row>
    <row r="33" spans="1:9" x14ac:dyDescent="0.4">
      <c r="B33" s="4"/>
      <c r="D33" s="21"/>
      <c r="G33" s="22">
        <f>SUM(G30:G32)</f>
        <v>0</v>
      </c>
      <c r="H33" s="23" t="s">
        <v>2</v>
      </c>
      <c r="I33" s="2"/>
    </row>
    <row r="34" spans="1:9" ht="24" x14ac:dyDescent="0.4">
      <c r="A34" s="2" t="s">
        <v>16</v>
      </c>
      <c r="B34" s="2"/>
      <c r="D34" s="40"/>
      <c r="F34" t="s">
        <v>3</v>
      </c>
      <c r="G34" s="33" t="str">
        <f>_xlfn.IFS($D$34="あり",IF(SUM(G30:G32)&gt;200000,200000,SUM(G30:G32)),$D$34="なし",0,$D$34="","")</f>
        <v/>
      </c>
      <c r="H34" s="7" t="s">
        <v>2</v>
      </c>
      <c r="I34" s="36" t="s">
        <v>26</v>
      </c>
    </row>
    <row r="35" spans="1:9" x14ac:dyDescent="0.4">
      <c r="A35" s="1" t="s">
        <v>36</v>
      </c>
    </row>
    <row r="36" spans="1:9" ht="24" x14ac:dyDescent="0.4">
      <c r="A36" s="23" t="s">
        <v>37</v>
      </c>
      <c r="B36" s="26"/>
      <c r="C36" s="26"/>
      <c r="D36" s="26"/>
      <c r="E36" s="26"/>
      <c r="F36" s="26"/>
      <c r="G36" s="35" t="str">
        <f>IFERROR(運営費補助金+集会所補助金+連携補助金+活動費補助金,"")</f>
        <v/>
      </c>
      <c r="H36" s="26" t="s">
        <v>2</v>
      </c>
      <c r="I36" s="36" t="s">
        <v>27</v>
      </c>
    </row>
    <row r="37" spans="1:9" ht="24" x14ac:dyDescent="0.4">
      <c r="A37" s="7"/>
      <c r="B37" s="29"/>
      <c r="C37" s="29"/>
      <c r="D37" s="29"/>
      <c r="E37" s="29"/>
      <c r="F37" s="29"/>
      <c r="G37" s="33"/>
      <c r="H37" s="29"/>
      <c r="I37" s="37"/>
    </row>
    <row r="38" spans="1:9" ht="24" x14ac:dyDescent="0.4">
      <c r="A38" s="2" t="s">
        <v>32</v>
      </c>
      <c r="D38" s="8"/>
      <c r="F38" t="s">
        <v>3</v>
      </c>
      <c r="G38" s="33" t="str">
        <f>IFERROR(IF(令和６年度補助金交付額-G&gt;0,((令和６年度補助金交付額-G)/2),0),"")</f>
        <v/>
      </c>
      <c r="H38" t="s">
        <v>2</v>
      </c>
      <c r="I38" s="36" t="s">
        <v>28</v>
      </c>
    </row>
    <row r="39" spans="1:9" x14ac:dyDescent="0.4">
      <c r="A39" s="1" t="s">
        <v>48</v>
      </c>
    </row>
    <row r="40" spans="1:9" x14ac:dyDescent="0.4">
      <c r="A40" s="1" t="s">
        <v>38</v>
      </c>
    </row>
    <row r="41" spans="1:9" ht="20.25" thickBot="1" x14ac:dyDescent="0.45">
      <c r="A41" s="1" t="s">
        <v>39</v>
      </c>
      <c r="G41" s="24"/>
    </row>
    <row r="42" spans="1:9" ht="20.25" thickTop="1" x14ac:dyDescent="0.4">
      <c r="A42" s="12" t="s">
        <v>44</v>
      </c>
      <c r="B42" s="13"/>
      <c r="C42" s="13"/>
      <c r="D42" s="13"/>
      <c r="E42" s="14"/>
      <c r="F42" s="14"/>
      <c r="G42" s="15"/>
      <c r="H42" s="16"/>
    </row>
    <row r="43" spans="1:9" ht="24.75" thickBot="1" x14ac:dyDescent="0.45">
      <c r="A43" s="17"/>
      <c r="B43" s="18"/>
      <c r="C43" s="18"/>
      <c r="D43" s="18"/>
      <c r="E43" s="18"/>
      <c r="F43" s="18"/>
      <c r="G43" s="34" t="str">
        <f>IFERROR(運営費補助金+集会所補助金+連携補助金+活動費補助金+経過措置,"")</f>
        <v/>
      </c>
      <c r="H43" s="19" t="s">
        <v>2</v>
      </c>
    </row>
    <row r="44" spans="1:9" s="31" customFormat="1" ht="21" customHeight="1" thickTop="1" x14ac:dyDescent="0.4">
      <c r="A44" s="1"/>
      <c r="B44" s="1"/>
      <c r="C44" s="1"/>
      <c r="D44" s="1"/>
      <c r="E44" s="1"/>
      <c r="F44" s="1"/>
      <c r="G44" s="1"/>
      <c r="H44" s="30"/>
    </row>
    <row r="45" spans="1:9" x14ac:dyDescent="0.4">
      <c r="A45" s="41"/>
      <c r="B45" s="41"/>
      <c r="C45" s="41"/>
      <c r="D45" s="41"/>
      <c r="E45" s="41"/>
      <c r="F45" s="41"/>
      <c r="G45" s="41"/>
      <c r="H45" s="41"/>
      <c r="I45" s="41"/>
    </row>
    <row r="46" spans="1:9" ht="19.5" x14ac:dyDescent="0.4">
      <c r="A46" s="42" t="s">
        <v>43</v>
      </c>
      <c r="B46" s="42"/>
      <c r="C46" s="43"/>
      <c r="D46" s="43"/>
      <c r="E46" s="43"/>
      <c r="F46" s="43"/>
      <c r="G46" s="43"/>
      <c r="H46" s="43"/>
      <c r="I46" s="43"/>
    </row>
    <row r="47" spans="1:9" x14ac:dyDescent="0.4">
      <c r="A47" s="29" t="s">
        <v>41</v>
      </c>
      <c r="B47" s="29"/>
      <c r="C47" s="29"/>
      <c r="D47" s="29"/>
      <c r="E47" s="29"/>
      <c r="F47" s="29"/>
      <c r="G47" s="29"/>
      <c r="H47" s="29"/>
      <c r="I47" s="29"/>
    </row>
    <row r="48" spans="1:9" x14ac:dyDescent="0.4">
      <c r="A48" s="29" t="s">
        <v>40</v>
      </c>
      <c r="B48" s="29"/>
      <c r="C48" s="29"/>
      <c r="D48" s="29"/>
      <c r="E48" s="29"/>
      <c r="F48" s="29"/>
      <c r="G48" s="29"/>
      <c r="H48" s="29"/>
      <c r="I48" s="29"/>
    </row>
    <row r="49" spans="1:9" ht="24" x14ac:dyDescent="0.4">
      <c r="A49" s="24"/>
      <c r="B49" s="24"/>
      <c r="C49" s="24"/>
      <c r="D49" s="24"/>
      <c r="E49" s="24"/>
      <c r="F49" s="24"/>
      <c r="G49" s="39"/>
      <c r="H49" s="25" t="s">
        <v>2</v>
      </c>
      <c r="I49" s="29" t="s">
        <v>42</v>
      </c>
    </row>
  </sheetData>
  <mergeCells count="1">
    <mergeCell ref="A1:I2"/>
  </mergeCells>
  <phoneticPr fontId="3"/>
  <dataValidations count="1">
    <dataValidation type="list" allowBlank="1" showInputMessage="1" showErrorMessage="1" sqref="D35" xr:uid="{1678CD23-C104-4415-8FF1-DEF8D9845C27}">
      <formula1>#REF!</formula1>
    </dataValidation>
  </dataValidations>
  <pageMargins left="0.25" right="0.25" top="0.75" bottom="0.75" header="0.3" footer="0.3"/>
  <pageSetup paperSize="9" scale="7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2F94E6CF-C447-4E9D-B874-0F97F366C4B9}">
          <x14:formula1>
            <xm:f>リスト!$A$1:$A$2</xm:f>
          </x14:formula1>
          <xm:sqref>D14 D20:D21 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09C1EC-21DE-48E5-B3ED-38D980801AD5}">
  <dimension ref="A1:C2"/>
  <sheetViews>
    <sheetView workbookViewId="0">
      <selection activeCell="A3" sqref="A3"/>
    </sheetView>
  </sheetViews>
  <sheetFormatPr defaultRowHeight="18.75" x14ac:dyDescent="0.4"/>
  <sheetData>
    <row r="1" spans="1:3" x14ac:dyDescent="0.4">
      <c r="A1" t="s">
        <v>33</v>
      </c>
      <c r="B1">
        <v>23000</v>
      </c>
      <c r="C1">
        <v>20000</v>
      </c>
    </row>
    <row r="2" spans="1:3" x14ac:dyDescent="0.4">
      <c r="A2" t="s">
        <v>34</v>
      </c>
      <c r="B2">
        <v>0</v>
      </c>
      <c r="C2">
        <v>0</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11</vt:i4>
      </vt:variant>
    </vt:vector>
  </HeadingPairs>
  <TitlesOfParts>
    <vt:vector size="13" baseType="lpstr">
      <vt:lpstr>新制度試算シート</vt:lpstr>
      <vt:lpstr>リスト</vt:lpstr>
      <vt:lpstr>G</vt:lpstr>
      <vt:lpstr>新制度試算シート!Print_Area</vt:lpstr>
      <vt:lpstr>運営費補助金</vt:lpstr>
      <vt:lpstr>加入世帯数</vt:lpstr>
      <vt:lpstr>活動費補助金</vt:lpstr>
      <vt:lpstr>経過措置</vt:lpstr>
      <vt:lpstr>集会所補助金</vt:lpstr>
      <vt:lpstr>単価</vt:lpstr>
      <vt:lpstr>令和６年度補助金交付額</vt:lpstr>
      <vt:lpstr>令和７年度自治会補助金交付予定額</vt:lpstr>
      <vt:lpstr>連携補助金</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2025-01-21T10:51:30Z</dcterms:created>
  <dcterms:modified xsi:type="dcterms:W3CDTF">2025-01-22T00:49:30Z</dcterms:modified>
</cp:coreProperties>
</file>