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N:\★新フォルダ体系\●01 共有\06_財政指標\財政状況資料集（総務省）\令和4年（令和2年度版）\04＿作業\20220331HPアップ用作業\"/>
    </mc:Choice>
  </mc:AlternateContent>
  <xr:revisionPtr revIDLastSave="0" documentId="13_ncr:1_{31E56423-D6A9-43DA-B551-8A435411A821}" xr6:coauthVersionLast="36" xr6:coauthVersionMax="36" xr10:uidLastSave="{00000000-0000-0000-0000-000000000000}"/>
  <bookViews>
    <workbookView xWindow="0" yWindow="0" windowWidth="1536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19" r:id="rId10"/>
    <sheet name="実質公債費比率（分子）の構造" sheetId="20" r:id="rId11"/>
    <sheet name="将来負担比率（分子）の構造" sheetId="7" r:id="rId12"/>
    <sheet name="基金残高に係る経年分析" sheetId="8"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O34" i="10"/>
  <c r="CO35" i="10" s="1"/>
  <c r="CO36" i="10" s="1"/>
  <c r="CO37" i="10" s="1"/>
  <c r="BW34" i="10"/>
  <c r="BW35" i="10" s="1"/>
  <c r="BW36" i="10" s="1"/>
  <c r="BW37" i="10" s="1"/>
  <c r="BW38" i="10" s="1"/>
  <c r="BW39" i="10" s="1"/>
  <c r="BW40" i="10" s="1"/>
  <c r="BW41" i="10" s="1"/>
  <c r="BW42"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<sst xmlns="http://schemas.openxmlformats.org/spreadsheetml/2006/main" count="1066" uniqueCount="595">
  <si>
    <t>区分</t>
    <rPh sb="0" eb="2">
      <t>クブン</t>
    </rPh>
    <phoneticPr fontId="5"/>
  </si>
  <si>
    <t>年度</t>
    <rPh sb="0" eb="2">
      <t>ネンド</t>
    </rPh>
    <phoneticPr fontId="5"/>
  </si>
  <si>
    <t>（百万円）</t>
    <rPh sb="1" eb="2">
      <t>ヒャク</t>
    </rPh>
    <rPh sb="2" eb="4">
      <t>マンエン</t>
    </rPh>
    <phoneticPr fontId="5"/>
  </si>
  <si>
    <t>分子の構造</t>
    <rPh sb="0" eb="2">
      <t>ブンシ</t>
    </rPh>
    <rPh sb="3" eb="5">
      <t>コウゾウ</t>
    </rPh>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</si>
  <si>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</si>
  <si>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</si>
  <si>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</si>
  <si>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</si>
  <si>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</si>
  <si>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</si>
  <si>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</si>
  <si>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</si>
  <si>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</si>
  <si>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</si>
  <si>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</si>
  <si>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</si>
  <si>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</si>
  <si>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</si>
  <si>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</si>
  <si>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</si>
  <si>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</si>
  <si>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</si>
  <si>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</si>
  <si>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</si>
  <si>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</si>
  <si>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</si>
  <si>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</si>
  <si>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</si>
  <si>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</si>
  <si>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</si>
  <si>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</si>
  <si>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</si>
  <si>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</si>
  <si>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</si>
  <si>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</si>
  <si>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</si>
  <si>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</si>
  <si>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</si>
  <si>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</si>
  <si>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</si>
  <si>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</si>
  <si>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</si>
  <si>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</si>
  <si>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</si>
  <si>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</si>
  <si>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</si>
  <si>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</si>
  <si>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</si>
  <si>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</si>
  <si>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</si>
  <si>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4"/>
  </si>
  <si>
    <t>財政調整基金</t>
    <phoneticPr fontId="14"/>
  </si>
  <si>
    <t>減債基金</t>
    <phoneticPr fontId="14"/>
  </si>
  <si>
    <t>その他特定目的基金</t>
    <phoneticPr fontId="14"/>
  </si>
  <si>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</si>
  <si>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</si>
  <si>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</si>
  <si>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</si>
  <si>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</si>
  <si>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</si>
  <si>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</si>
  <si>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</si>
  <si>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</si>
  <si>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</si>
  <si>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</si>
  <si>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</si>
  <si>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</si>
  <si>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</si>
  <si>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</si>
  <si>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</si>
  <si>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</si>
  <si>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</si>
  <si>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</si>
  <si>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</si>
  <si>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</si>
  <si>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</si>
  <si>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</si>
  <si>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</si>
  <si>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</si>
  <si>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</si>
  <si>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</si>
  <si>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</si>
  <si>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</si>
  <si>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</si>
  <si>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</si>
  <si>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</si>
  <si>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</si>
  <si>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</si>
  <si>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</si>
  <si>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</si>
  <si>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</si>
  <si>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</si>
  <si>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</si>
  <si>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</si>
  <si>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</si>
  <si>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</si>
  <si>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</si>
  <si>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</si>
  <si>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</si>
  <si>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</si>
  <si>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</si>
  <si>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</si>
  <si>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</si>
  <si>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</si>
  <si>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</si>
  <si>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</si>
  <si>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</si>
  <si>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</si>
  <si>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</si>
  <si>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</si>
  <si>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</si>
  <si>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</si>
  <si>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</si>
  <si>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</si>
  <si>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</si>
  <si>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</si>
  <si>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</si>
  <si>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</si>
  <si>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</si>
  <si>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</si>
  <si>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</si>
  <si>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</si>
  <si>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</si>
  <si>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</si>
  <si>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</si>
  <si>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</si>
  <si>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</si>
  <si>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</si>
  <si>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</si>
  <si>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</si>
  <si>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</si>
  <si>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</si>
  <si>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</si>
  <si>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</si>
  <si>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</si>
  <si>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</si>
  <si>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</si>
  <si>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</si>
  <si>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</si>
  <si>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</si>
  <si>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</si>
  <si>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</si>
  <si>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</si>
  <si>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</si>
  <si>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</si>
  <si>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</si>
  <si>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</si>
  <si>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</si>
  <si>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</si>
  <si>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</si>
  <si>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</si>
  <si>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</si>
  <si>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</si>
  <si>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</si>
  <si>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</si>
  <si>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</si>
  <si>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</si>
  <si>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</si>
  <si>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</si>
  <si>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</si>
  <si>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</si>
  <si>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</si>
  <si>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</si>
  <si>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</si>
  <si>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</si>
  <si>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</si>
  <si>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</si>
  <si>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</si>
  <si>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</si>
  <si>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</si>
  <si>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</si>
  <si>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</si>
  <si>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</si>
  <si>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</si>
  <si>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</si>
  <si>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</si>
  <si>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</si>
  <si>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</si>
  <si>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</si>
  <si>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</si>
  <si>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</si>
  <si>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4"/>
  </si>
  <si>
    <t>令和2年度</t>
    <phoneticPr fontId="20"/>
  </si>
  <si>
    <t>東京都日野市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</si>
  <si>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</si>
  <si>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</si>
  <si>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</si>
  <si>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</si>
  <si>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</si>
  <si>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</si>
  <si>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</si>
  <si>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</si>
  <si>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</si>
  <si>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</si>
  <si>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</si>
  <si>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</si>
  <si>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</si>
  <si>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</si>
  <si>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</si>
  <si>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</si>
  <si>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</si>
  <si>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</si>
  <si>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</si>
  <si>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</si>
  <si>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</si>
  <si>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</si>
  <si>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</si>
  <si>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</si>
  <si>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</si>
  <si>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</si>
  <si>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</si>
  <si>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</si>
  <si>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</si>
  <si>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</si>
  <si>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</si>
  <si>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</si>
  <si>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</si>
  <si>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</si>
  <si>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</si>
  <si>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</si>
  <si>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</si>
  <si>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</si>
  <si>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</si>
  <si>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</si>
  <si>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</si>
  <si>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</si>
  <si>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</si>
  <si>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</si>
  <si>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</si>
  <si>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</si>
  <si>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</si>
  <si>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</si>
  <si>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</si>
  <si>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</si>
  <si>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</si>
  <si>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1"/>
  </si>
  <si>
    <t>　　特別土地保有税</t>
    <phoneticPr fontId="5"/>
  </si>
  <si>
    <t>公債費</t>
  </si>
  <si>
    <t>地方特例交付金</t>
    <phoneticPr fontId="11"/>
  </si>
  <si>
    <t>　法定外普通税</t>
    <phoneticPr fontId="5"/>
  </si>
  <si>
    <t>諸支出金</t>
    <rPh sb="3" eb="4">
      <t>キン</t>
    </rPh>
    <phoneticPr fontId="20"/>
  </si>
  <si>
    <t>　個人住民税減収補塡特例交付金</t>
    <phoneticPr fontId="5"/>
  </si>
  <si>
    <t>目的税</t>
  </si>
  <si>
    <t>前年度繰上充用金</t>
    <phoneticPr fontId="5"/>
  </si>
  <si>
    <t>　自動車税減収補塡特例交付金</t>
    <rPh sb="7" eb="9">
      <t>ホテン</t>
    </rPh>
    <rPh sb="13" eb="14">
      <t>キン</t>
    </rPh>
    <phoneticPr fontId="24"/>
  </si>
  <si>
    <t>　法定目的税</t>
    <phoneticPr fontId="5"/>
  </si>
  <si>
    <t>歳出合計</t>
  </si>
  <si>
    <t>　軽自動車税減収補塡特例交付金</t>
    <rPh sb="8" eb="10">
      <t>ホテン</t>
    </rPh>
    <phoneticPr fontId="24"/>
  </si>
  <si>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</si>
  <si>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</si>
  <si>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</si>
  <si>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</si>
  <si>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</si>
  <si>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</si>
  <si>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</si>
  <si>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</si>
  <si>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</si>
  <si>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</si>
  <si>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</si>
  <si>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　特別交付税</t>
    <phoneticPr fontId="5"/>
  </si>
  <si>
    <t>　　水利地益税等</t>
    <phoneticPr fontId="5"/>
  </si>
  <si>
    <t>義務的経費計</t>
    <rPh sb="0" eb="3">
      <t>ギムテキ</t>
    </rPh>
    <rPh sb="3" eb="5">
      <t>ケイヒ</t>
    </rPh>
    <rPh sb="5" eb="6">
      <t>ケイ</t>
    </rPh>
    <phoneticPr fontId="5"/>
  </si>
  <si>
    <t>　震災復興特別交付税</t>
    <phoneticPr fontId="20"/>
  </si>
  <si>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</si>
  <si>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</si>
  <si>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</si>
  <si>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</si>
  <si>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</si>
  <si>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</si>
  <si>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</si>
  <si>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</si>
  <si>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</si>
  <si>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</si>
  <si>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</si>
  <si>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</si>
  <si>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</si>
  <si>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</si>
  <si>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</si>
  <si>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</si>
  <si>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0"/>
  </si>
  <si>
    <t>国庫支出金</t>
  </si>
  <si>
    <t>徴収率
(％)</t>
    <rPh sb="0" eb="2">
      <t>チョウシュウ</t>
    </rPh>
    <rPh sb="2" eb="3">
      <t>リツ</t>
    </rPh>
    <phoneticPr fontId="5"/>
  </si>
  <si>
    <t>現年</t>
    <rPh sb="0" eb="1">
      <t>ゲン</t>
    </rPh>
    <rPh sb="1" eb="2">
      <t>ネン</t>
    </rPh>
    <phoneticPr fontId="5"/>
  </si>
  <si>
    <t>　うち利子</t>
    <phoneticPr fontId="20"/>
  </si>
  <si>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</si>
  <si>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</si>
  <si>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</si>
  <si>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</si>
  <si>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</si>
  <si>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</si>
  <si>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</si>
  <si>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</si>
  <si>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</si>
  <si>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</si>
  <si>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</si>
  <si>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</si>
  <si>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</si>
  <si>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</si>
  <si>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</si>
  <si>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</si>
  <si>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</si>
  <si>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</si>
  <si>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</si>
  <si>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</si>
  <si>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</si>
  <si>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</si>
  <si>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</si>
  <si>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</si>
  <si>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</si>
  <si>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</si>
  <si>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</si>
  <si>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</si>
  <si>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</si>
  <si>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1"/>
  </si>
  <si>
    <t>工業用水道</t>
    <phoneticPr fontId="5"/>
  </si>
  <si>
    <t>被保険者
1人当り</t>
    <phoneticPr fontId="5"/>
  </si>
  <si>
    <t>保険税(料)収入額</t>
    <phoneticPr fontId="5"/>
  </si>
  <si>
    <t>　投資・出資金・貸付金</t>
    <phoneticPr fontId="5"/>
  </si>
  <si>
    <t>　うち猶予特例債</t>
    <phoneticPr fontId="1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</si>
  <si>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</si>
  <si>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</si>
  <si>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</si>
  <si>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</si>
  <si>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</si>
  <si>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</si>
  <si>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</si>
  <si>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</si>
  <si>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</si>
  <si>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</si>
  <si>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</si>
  <si>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</si>
  <si>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</si>
  <si>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</si>
  <si>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</si>
  <si>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</si>
  <si>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</si>
  <si>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</si>
  <si>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</si>
  <si>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</si>
  <si>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東京都日野市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</si>
  <si>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</si>
  <si>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</si>
  <si>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</si>
  <si>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</si>
  <si>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</si>
  <si>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</si>
  <si>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</si>
  <si>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</si>
  <si>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</si>
  <si>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</si>
  <si>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</si>
  <si>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</si>
  <si>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</si>
  <si>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</si>
  <si>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</si>
  <si>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</si>
  <si>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</si>
  <si>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</si>
  <si>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</si>
  <si>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</si>
  <si>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</si>
  <si>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</si>
  <si>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</si>
  <si>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</si>
  <si>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</si>
  <si>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</si>
  <si>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</si>
  <si>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</si>
  <si>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</si>
  <si>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</si>
  <si>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</si>
  <si>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</si>
  <si>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</si>
  <si>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</si>
  <si>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</si>
  <si>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</si>
  <si>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</si>
  <si>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市立病院事業会計</t>
    <phoneticPr fontId="5"/>
  </si>
  <si>
    <t>法適用企業</t>
    <phoneticPr fontId="5"/>
  </si>
  <si>
    <t>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</si>
  <si>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</si>
  <si>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</si>
  <si>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</si>
  <si>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</si>
  <si>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</si>
  <si>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</si>
  <si>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</si>
  <si>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</si>
  <si>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</si>
  <si>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</si>
  <si>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</si>
  <si>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</si>
  <si>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</si>
  <si>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</si>
  <si>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</si>
  <si>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</si>
  <si>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</si>
  <si>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</si>
  <si>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</si>
  <si>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</si>
  <si>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</si>
  <si>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</si>
  <si>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</si>
  <si>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</si>
  <si>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</si>
  <si>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</si>
  <si>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</si>
  <si>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</si>
  <si>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</si>
  <si>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</si>
  <si>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</si>
  <si>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</si>
  <si>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</si>
  <si>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</si>
  <si>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</si>
  <si>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</si>
  <si>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</si>
  <si>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</si>
  <si>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</si>
  <si>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</si>
  <si>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</si>
  <si>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</si>
  <si>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</si>
  <si>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</si>
  <si>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</si>
  <si>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</si>
  <si>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</si>
  <si>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</si>
  <si>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</si>
  <si>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</si>
  <si>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</si>
  <si>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</si>
  <si>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</si>
  <si>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</si>
  <si>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</si>
  <si>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</si>
  <si>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</si>
  <si>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</si>
  <si>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</si>
  <si>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</si>
  <si>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</si>
  <si>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</si>
  <si>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</si>
  <si>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</si>
  <si>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</si>
  <si>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</si>
  <si>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</si>
  <si>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</si>
  <si>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</si>
  <si>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</si>
  <si>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</si>
  <si>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</si>
  <si>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</si>
  <si>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</si>
  <si>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</si>
  <si>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</si>
  <si>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</si>
  <si>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</si>
  <si>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</si>
  <si>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</si>
  <si>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令和2年度</t>
    <rPh sb="0" eb="2">
      <t>レイワ</t>
    </rPh>
    <rPh sb="3" eb="5">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</si>
  <si>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</si>
  <si>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</si>
  <si>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</si>
  <si>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</si>
  <si>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</si>
  <si>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</si>
  <si>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</si>
  <si>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</si>
  <si>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</si>
  <si>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</si>
  <si>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</si>
  <si>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</si>
  <si>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</si>
  <si>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</si>
  <si>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</si>
  <si>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</si>
  <si>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</si>
  <si>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</si>
  <si>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</si>
  <si>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</si>
  <si>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</si>
  <si>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</si>
  <si>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</si>
  <si>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</si>
  <si>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</si>
  <si>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</si>
  <si>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</si>
  <si>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</si>
  <si>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</si>
  <si>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</si>
  <si>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</si>
  <si>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</si>
  <si>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</si>
  <si>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</si>
  <si>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</si>
  <si>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</si>
  <si>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</si>
  <si>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</si>
  <si>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</si>
  <si>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</si>
  <si>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</si>
  <si>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</si>
  <si>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</si>
  <si>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2"/>
  </si>
  <si>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</si>
  <si>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</si>
  <si>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</si>
  <si>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</si>
  <si>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</si>
  <si>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</si>
  <si>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</si>
  <si>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</si>
  <si>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</si>
  <si>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</si>
  <si>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</si>
  <si>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</si>
  <si>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</si>
  <si>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</si>
  <si>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</si>
  <si>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</si>
  <si>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</si>
  <si>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</si>
  <si>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</si>
  <si>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</si>
  <si>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</si>
  <si>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</si>
  <si>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</si>
  <si>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</si>
  <si>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</si>
  <si>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</si>
  <si>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</si>
  <si>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</si>
  <si>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</si>
  <si>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</si>
  <si>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</si>
  <si>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5"/>
  </si>
  <si>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トウキョウト</t>
    </rPh>
    <rPh sb="16" eb="19">
      <t>シチョウソン</t>
    </rPh>
    <rPh sb="19" eb="20">
      <t>ミン</t>
    </rPh>
    <rPh sb="20" eb="22">
      <t>コウツウ</t>
    </rPh>
    <rPh sb="22" eb="24">
      <t>サイガイ</t>
    </rPh>
    <rPh sb="24" eb="26">
      <t>キョウサイ</t>
    </rPh>
    <rPh sb="26" eb="28">
      <t>ジギョウ</t>
    </rPh>
    <rPh sb="28" eb="30">
      <t>トクベツ</t>
    </rPh>
    <rPh sb="30" eb="32">
      <t>カイケイ</t>
    </rPh>
    <phoneticPr fontId="5"/>
  </si>
  <si>
    <t>東京都十一市競輪事業組合</t>
    <rPh sb="0" eb="3">
      <t>トウキョウト</t>
    </rPh>
    <rPh sb="3" eb="5">
      <t>ジュウイチ</t>
    </rPh>
    <rPh sb="5" eb="6">
      <t>シ</t>
    </rPh>
    <rPh sb="6" eb="8">
      <t>ケイリン</t>
    </rPh>
    <rPh sb="8" eb="10">
      <t>ジギョウ</t>
    </rPh>
    <rPh sb="10" eb="12">
      <t>クミアイ</t>
    </rPh>
    <phoneticPr fontId="5"/>
  </si>
  <si>
    <t>東京都四市競艇事業組合</t>
    <rPh sb="0" eb="3">
      <t>トウキョウト</t>
    </rPh>
    <rPh sb="3" eb="4">
      <t>ヨン</t>
    </rPh>
    <rPh sb="4" eb="5">
      <t>シ</t>
    </rPh>
    <rPh sb="5" eb="7">
      <t>キョウテイ</t>
    </rPh>
    <rPh sb="7" eb="9">
      <t>ジギョウ</t>
    </rPh>
    <rPh sb="9" eb="11">
      <t>クミアイ</t>
    </rPh>
    <phoneticPr fontId="5"/>
  </si>
  <si>
    <t>東京たま広域資源循環組合</t>
    <rPh sb="0" eb="2">
      <t>トウキョウ</t>
    </rPh>
    <rPh sb="4" eb="6">
      <t>コウイキ</t>
    </rPh>
    <rPh sb="6" eb="8">
      <t>シゲン</t>
    </rPh>
    <rPh sb="8" eb="10">
      <t>ジュンカン</t>
    </rPh>
    <rPh sb="10" eb="12">
      <t>クミアイ</t>
    </rPh>
    <phoneticPr fontId="5"/>
  </si>
  <si>
    <t>南多摩斎場組合</t>
    <rPh sb="0" eb="3">
      <t>ミナミタマ</t>
    </rPh>
    <rPh sb="3" eb="5">
      <t>サイジョウ</t>
    </rPh>
    <rPh sb="5" eb="7">
      <t>クミアイ</t>
    </rPh>
    <phoneticPr fontId="5"/>
  </si>
  <si>
    <t>東京都後期高齢者医療広域連合（一般会計）</t>
  </si>
  <si>
    <t>東京都後期高齢者医療広域連合（後期高齢者医療特別会計）</t>
  </si>
  <si>
    <t>浅川清流環境組合</t>
    <rPh sb="0" eb="2">
      <t>アサカワ</t>
    </rPh>
    <rPh sb="2" eb="4">
      <t>セイリュウ</t>
    </rPh>
    <rPh sb="4" eb="6">
      <t>カンキョウ</t>
    </rPh>
    <rPh sb="6" eb="8">
      <t>クミアイ</t>
    </rPh>
    <phoneticPr fontId="7"/>
  </si>
  <si>
    <t>日野市土地開発公社</t>
    <rPh sb="0" eb="3">
      <t>ヒノシ</t>
    </rPh>
    <rPh sb="3" eb="5">
      <t>トチ</t>
    </rPh>
    <rPh sb="5" eb="7">
      <t>カイハツ</t>
    </rPh>
    <rPh sb="7" eb="9">
      <t>コウシャ</t>
    </rPh>
    <phoneticPr fontId="5"/>
  </si>
  <si>
    <t>株式会社日野市企業公社</t>
    <rPh sb="0" eb="2">
      <t>カブシキ</t>
    </rPh>
    <rPh sb="2" eb="4">
      <t>カイシャ</t>
    </rPh>
    <rPh sb="4" eb="7">
      <t>ヒノシ</t>
    </rPh>
    <rPh sb="7" eb="9">
      <t>キギョウ</t>
    </rPh>
    <rPh sb="9" eb="11">
      <t>コウシャ</t>
    </rPh>
    <phoneticPr fontId="5"/>
  </si>
  <si>
    <t>公益財団法人日野市環境緑化協会</t>
    <rPh sb="0" eb="2">
      <t>コウエキ</t>
    </rPh>
    <rPh sb="2" eb="3">
      <t>ザイ</t>
    </rPh>
    <rPh sb="3" eb="4">
      <t>ダン</t>
    </rPh>
    <rPh sb="4" eb="6">
      <t>ホウジン</t>
    </rPh>
    <rPh sb="6" eb="9">
      <t>ヒノシ</t>
    </rPh>
    <rPh sb="9" eb="11">
      <t>カンキョウ</t>
    </rPh>
    <rPh sb="11" eb="13">
      <t>リョクカ</t>
    </rPh>
    <rPh sb="13" eb="15">
      <t>キョウカイ</t>
    </rPh>
    <phoneticPr fontId="5"/>
  </si>
  <si>
    <t>多摩都市モノレール株式会社</t>
    <rPh sb="0" eb="2">
      <t>タマ</t>
    </rPh>
    <rPh sb="2" eb="4">
      <t>トシ</t>
    </rPh>
    <rPh sb="9" eb="11">
      <t>カブシキ</t>
    </rPh>
    <rPh sb="11" eb="13">
      <t>カイシャ</t>
    </rPh>
    <phoneticPr fontId="5"/>
  </si>
  <si>
    <t>○</t>
    <phoneticPr fontId="2"/>
  </si>
  <si>
    <t>ごみ処理関連施設及び周辺環境整備基金</t>
    <phoneticPr fontId="2"/>
  </si>
  <si>
    <t>公共施設建設基金</t>
    <phoneticPr fontId="2"/>
  </si>
  <si>
    <t>職員退職手当基金</t>
    <phoneticPr fontId="2"/>
  </si>
  <si>
    <t>市民体育施設整備基金</t>
    <phoneticPr fontId="2"/>
  </si>
  <si>
    <t>学校施設整備基金</t>
    <phoneticPr fontId="2"/>
  </si>
  <si>
    <t>▲ 0.07</t>
  </si>
  <si>
    <t>▲ 3.79</t>
  </si>
  <si>
    <t>▲ 1.86</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</si>
  <si>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</si>
  <si>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</si>
  <si>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</si>
  <si>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標準財政規模比（％）</t>
    <phoneticPr fontId="5"/>
  </si>
  <si>
    <t>※令和3年度中に市町村合併した団体で、合併前の団体ごとの決算に基づく連結実質赤字比率を算出していない団体については、グラフを表記しない。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</si>
  <si>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</si>
  <si>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</si>
  <si>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下水道事業会計</t>
  </si>
  <si>
    <t>後期高齢者医療特別会計</t>
  </si>
  <si>
    <t>介護保険特別会計</t>
  </si>
  <si>
    <t>土地区画整理事業特別会計</t>
  </si>
  <si>
    <t>国民健康保険特別会計</t>
  </si>
  <si>
    <t>市立病院事業会計</t>
  </si>
  <si>
    <t>一般会計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</si>
  <si>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</si>
  <si>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</si>
  <si>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</si>
  <si>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減債基金積立相当額</t>
    <rPh sb="0" eb="2">
      <t>ゲンサイ</t>
    </rPh>
    <rPh sb="2" eb="4">
      <t>キキン</t>
    </rPh>
    <rPh sb="4" eb="6">
      <t>ツミタテ</t>
    </rPh>
    <rPh sb="6" eb="9">
      <t>ソウトウガク</t>
    </rPh>
    <phoneticPr fontId="1"/>
  </si>
  <si>
    <r>
      <t>減債基金残高</t>
    </r>
    <r>
      <rPr>
        <sz val="11"/>
        <color theme="1"/>
        <rFont val="ＭＳ ゴシック"/>
        <family val="3"/>
        <charset val="128"/>
      </rPr>
      <t>（注）</t>
    </r>
    <rPh sb="4" eb="6">
      <t>ザンダカ</t>
    </rPh>
    <rPh sb="7" eb="8">
      <t>チュウ</t>
    </rPh>
    <phoneticPr fontId="1"/>
  </si>
  <si>
    <t>※2　減債基金
　　積立状況等</t>
    <rPh sb="3" eb="5">
      <t>ゲンサイ</t>
    </rPh>
    <rPh sb="5" eb="7">
      <t>キキン</t>
    </rPh>
    <rPh sb="10" eb="12">
      <t>ツミタテ</t>
    </rPh>
    <rPh sb="12" eb="14">
      <t>ジョウキョウ</t>
    </rPh>
    <rPh sb="14" eb="15">
      <t>トウ</t>
    </rPh>
    <phoneticPr fontId="2"/>
  </si>
  <si>
    <t>R01末</t>
    <phoneticPr fontId="5"/>
  </si>
  <si>
    <t>H30末</t>
    <phoneticPr fontId="5"/>
  </si>
  <si>
    <t>H29末</t>
    <phoneticPr fontId="5"/>
  </si>
  <si>
    <t>H28末</t>
    <phoneticPr fontId="5"/>
  </si>
  <si>
    <t>H27末</t>
    <phoneticPr fontId="5"/>
  </si>
  <si>
    <t>（百万円）</t>
    <phoneticPr fontId="5"/>
  </si>
  <si>
    <t>（参考）</t>
    <rPh sb="1" eb="3">
      <t>サンコウ</t>
    </rPh>
    <phoneticPr fontId="5"/>
  </si>
  <si>
    <t>※1 令和3年度中に市町村合併した団体で、合併前の団体ごとの決算に基づく実質公債費比率を算出していない団体については、グラフを表記しない。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</si>
  <si>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</si>
  <si>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算入公債費等</t>
    <phoneticPr fontId="5"/>
  </si>
  <si>
    <t>算入公債費等(B)</t>
    <phoneticPr fontId="5"/>
  </si>
  <si>
    <t>債務負担行為に基づく支出額</t>
  </si>
  <si>
    <t>組合等が起こした地方債の元利償還金に対する負担金等</t>
  </si>
  <si>
    <t>公営企業債の元利償還金に対する繰入金</t>
  </si>
  <si>
    <t>減債基金積立不足算定額※2</t>
    <phoneticPr fontId="5"/>
  </si>
  <si>
    <t>元利償還金</t>
  </si>
  <si>
    <t>元利償還金等(A)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</si>
</sst>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
      <sz val="11"/>
      <color theme="1"/>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b/>
      <sz val="13"/>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9" fillId="0" borderId="0">
      <alignment vertical="center"/>
    </xf>
    <xf numFmtId="0" fontId="11" fillId="0" borderId="0"/>
    <xf numFmtId="0" fontId="11"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 fillId="0" borderId="0">
      <alignment vertical="center"/>
    </xf>
    <xf numFmtId="0" fontId="1"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1" fillId="0" borderId="0" xfId="2">
      <alignment vertical="center"/>
    </xf>
    <xf numFmtId="0" fontId="4" fillId="0" borderId="0" xfId="2" applyFont="1" applyAlignment="1">
      <alignment horizontal="center" vertical="center"/>
    </xf>
    <xf numFmtId="0" fontId="6" fillId="2" borderId="1" xfId="2" applyFont="1" applyFill="1" applyBorder="1" applyAlignment="1"/>
    <xf numFmtId="0" fontId="6" fillId="2" borderId="2" xfId="2" applyFont="1" applyFill="1" applyBorder="1" applyAlignment="1"/>
    <xf numFmtId="0" fontId="6" fillId="2" borderId="2" xfId="2" applyFont="1" applyFill="1" applyBorder="1" applyAlignment="1">
      <alignment horizontal="right" vertical="center"/>
    </xf>
    <xf numFmtId="0" fontId="6" fillId="2" borderId="3" xfId="2" applyFont="1" applyFill="1" applyBorder="1" applyAlignment="1">
      <alignment horizontal="right" vertical="top"/>
    </xf>
    <xf numFmtId="0" fontId="6" fillId="2" borderId="23"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10" xfId="2" applyFont="1" applyFill="1" applyBorder="1" applyAlignment="1">
      <alignment horizontal="center" vertical="center"/>
    </xf>
    <xf numFmtId="0" fontId="6" fillId="0" borderId="37" xfId="2" applyFont="1" applyFill="1" applyBorder="1" applyAlignment="1">
      <alignment vertical="center" wrapText="1"/>
    </xf>
    <xf numFmtId="177" fontId="6" fillId="0" borderId="27" xfId="2" applyNumberFormat="1" applyFont="1" applyFill="1" applyBorder="1" applyAlignment="1" applyProtection="1">
      <alignment horizontal="right" vertical="center" shrinkToFit="1"/>
    </xf>
    <xf numFmtId="177" fontId="6" fillId="0" borderId="28" xfId="2" applyNumberFormat="1" applyFont="1" applyFill="1" applyBorder="1" applyAlignment="1" applyProtection="1">
      <alignment horizontal="right" vertical="center" shrinkToFit="1"/>
    </xf>
    <xf numFmtId="177" fontId="6" fillId="0" borderId="29" xfId="2" applyNumberFormat="1" applyFont="1" applyFill="1" applyBorder="1" applyAlignment="1" applyProtection="1">
      <alignment horizontal="right" vertical="center" shrinkToFit="1"/>
    </xf>
    <xf numFmtId="0" fontId="6" fillId="0" borderId="39" xfId="2" applyFont="1" applyFill="1" applyBorder="1" applyAlignment="1">
      <alignment vertical="center"/>
    </xf>
    <xf numFmtId="177" fontId="6" fillId="0" borderId="33" xfId="2" applyNumberFormat="1" applyFont="1" applyFill="1" applyBorder="1" applyAlignment="1" applyProtection="1">
      <alignment horizontal="right" vertical="center" shrinkToFit="1"/>
    </xf>
    <xf numFmtId="177" fontId="6" fillId="0" borderId="34" xfId="2" applyNumberFormat="1" applyFont="1" applyFill="1" applyBorder="1" applyAlignment="1" applyProtection="1">
      <alignment horizontal="right" vertical="center" shrinkToFit="1"/>
    </xf>
    <xf numFmtId="177" fontId="6" fillId="0" borderId="35" xfId="2" applyNumberFormat="1" applyFont="1" applyFill="1" applyBorder="1" applyAlignment="1" applyProtection="1">
      <alignment horizontal="right" vertical="center" shrinkToFit="1"/>
    </xf>
    <xf numFmtId="0" fontId="6" fillId="0" borderId="41" xfId="2" applyFont="1" applyFill="1" applyBorder="1" applyAlignment="1">
      <alignment vertical="center"/>
    </xf>
    <xf numFmtId="0" fontId="6" fillId="0" borderId="47" xfId="2" applyFont="1" applyFill="1" applyBorder="1" applyAlignment="1">
      <alignment vertical="center"/>
    </xf>
    <xf numFmtId="0" fontId="6" fillId="0" borderId="39" xfId="2" applyFont="1" applyFill="1" applyBorder="1" applyAlignment="1">
      <alignment vertical="center" wrapText="1"/>
    </xf>
    <xf numFmtId="0" fontId="6" fillId="0" borderId="44" xfId="2" applyFont="1" applyFill="1" applyBorder="1" applyAlignment="1">
      <alignment vertical="center"/>
    </xf>
    <xf numFmtId="177" fontId="6" fillId="0" borderId="20" xfId="2" applyNumberFormat="1" applyFont="1" applyFill="1" applyBorder="1" applyAlignment="1" applyProtection="1">
      <alignment horizontal="right" vertical="center" shrinkToFit="1"/>
    </xf>
    <xf numFmtId="177" fontId="6" fillId="0" borderId="21" xfId="2" applyNumberFormat="1" applyFont="1" applyFill="1" applyBorder="1" applyAlignment="1" applyProtection="1">
      <alignment horizontal="right" vertical="center" shrinkToFit="1"/>
    </xf>
    <xf numFmtId="177" fontId="6" fillId="0" borderId="22" xfId="2" applyNumberFormat="1" applyFont="1" applyFill="1" applyBorder="1" applyAlignment="1" applyProtection="1">
      <alignment horizontal="right" vertical="center" shrinkToFit="1"/>
    </xf>
    <xf numFmtId="0" fontId="6" fillId="0" borderId="0" xfId="2" applyFont="1" applyFill="1" applyBorder="1" applyAlignment="1"/>
    <xf numFmtId="0" fontId="6" fillId="0" borderId="0" xfId="2" applyFont="1" applyFill="1" applyBorder="1" applyAlignment="1">
      <alignment vertical="center"/>
    </xf>
    <xf numFmtId="0" fontId="6" fillId="0" borderId="0" xfId="2" applyFont="1" applyFill="1" applyBorder="1" applyAlignment="1">
      <alignment horizontal="left" vertical="center"/>
    </xf>
    <xf numFmtId="177" fontId="6" fillId="0" borderId="0" xfId="2"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3" borderId="5" xfId="3" applyFont="1" applyFill="1" applyBorder="1" applyAlignment="1">
      <alignment horizontal="center" vertical="center"/>
    </xf>
    <xf numFmtId="0" fontId="10" fillId="3" borderId="6" xfId="3"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3" applyNumberFormat="1" applyFont="1" applyFill="1" applyBorder="1" applyAlignment="1" applyProtection="1">
      <alignment horizontal="right" vertical="center" shrinkToFit="1"/>
    </xf>
    <xf numFmtId="177" fontId="8" fillId="0" borderId="10" xfId="3"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3" applyNumberFormat="1" applyFont="1" applyFill="1" applyBorder="1" applyAlignment="1" applyProtection="1">
      <alignment horizontal="right" vertical="center" shrinkToFit="1"/>
    </xf>
    <xf numFmtId="177" fontId="8" fillId="0" borderId="16"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9" xfId="1" applyFont="1" applyFill="1" applyBorder="1" applyAlignment="1">
      <alignment horizontal="center" vertical="center"/>
    </xf>
    <xf numFmtId="177" fontId="8" fillId="0" borderId="34" xfId="3" applyNumberFormat="1" applyFont="1" applyFill="1" applyBorder="1" applyAlignment="1" applyProtection="1">
      <alignment horizontal="right" vertical="center" shrinkToFit="1"/>
      <protection locked="0"/>
    </xf>
    <xf numFmtId="177" fontId="8" fillId="0" borderId="35" xfId="3" applyNumberFormat="1" applyFont="1" applyFill="1" applyBorder="1" applyAlignment="1" applyProtection="1">
      <alignment horizontal="right" vertical="center" shrinkToFit="1"/>
      <protection locked="0"/>
    </xf>
    <xf numFmtId="0" fontId="8" fillId="0" borderId="50" xfId="1" applyFont="1" applyFill="1" applyBorder="1" applyAlignment="1">
      <alignment horizontal="center" vertical="center"/>
    </xf>
    <xf numFmtId="177" fontId="8" fillId="0" borderId="21" xfId="3" applyNumberFormat="1" applyFont="1" applyFill="1" applyBorder="1" applyAlignment="1" applyProtection="1">
      <alignment horizontal="right" vertical="center" shrinkToFit="1"/>
      <protection locked="0"/>
    </xf>
    <xf numFmtId="177" fontId="8" fillId="0" borderId="22" xfId="3"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51" xfId="3" applyNumberFormat="1" applyFont="1" applyFill="1" applyBorder="1" applyAlignment="1" applyProtection="1">
      <alignment horizontal="right" vertical="center" shrinkToFit="1"/>
    </xf>
    <xf numFmtId="177" fontId="8" fillId="0" borderId="6" xfId="3" applyNumberFormat="1" applyFont="1" applyFill="1" applyBorder="1" applyAlignment="1" applyProtection="1">
      <alignment horizontal="right" vertical="center" shrinkToFit="1"/>
    </xf>
    <xf numFmtId="178" fontId="12" fillId="0" borderId="41" xfId="4" applyNumberFormat="1" applyFont="1" applyBorder="1" applyAlignment="1">
      <alignment vertical="center"/>
    </xf>
    <xf numFmtId="178" fontId="12" fillId="0" borderId="48" xfId="4" applyNumberFormat="1" applyFont="1" applyBorder="1" applyAlignment="1">
      <alignment vertical="center"/>
    </xf>
    <xf numFmtId="178" fontId="12" fillId="0" borderId="15" xfId="4" applyNumberFormat="1" applyFont="1" applyBorder="1" applyAlignment="1">
      <alignment horizontal="center" vertical="center" wrapText="1"/>
    </xf>
    <xf numFmtId="178" fontId="12" fillId="0" borderId="39" xfId="4" applyNumberFormat="1" applyFont="1" applyBorder="1" applyAlignment="1">
      <alignment horizontal="center" vertical="center"/>
    </xf>
    <xf numFmtId="178" fontId="12" fillId="0" borderId="31" xfId="4" applyNumberFormat="1" applyFont="1" applyBorder="1" applyAlignment="1">
      <alignment horizontal="center" vertical="center"/>
    </xf>
    <xf numFmtId="178" fontId="12" fillId="0" borderId="42" xfId="4" applyNumberFormat="1" applyFont="1" applyBorder="1" applyAlignment="1">
      <alignment horizontal="center" vertical="center"/>
    </xf>
    <xf numFmtId="0" fontId="11" fillId="0" borderId="0" xfId="4"/>
    <xf numFmtId="178" fontId="12" fillId="0" borderId="37" xfId="4" applyNumberFormat="1" applyFont="1" applyBorder="1" applyAlignment="1">
      <alignment vertical="center"/>
    </xf>
    <xf numFmtId="178" fontId="12" fillId="0" borderId="40" xfId="4" applyNumberFormat="1" applyFont="1" applyBorder="1" applyAlignment="1">
      <alignment vertical="center"/>
    </xf>
    <xf numFmtId="0" fontId="11" fillId="0" borderId="47" xfId="4" applyFont="1" applyBorder="1" applyAlignment="1">
      <alignment vertical="center"/>
    </xf>
    <xf numFmtId="178" fontId="12" fillId="0" borderId="41" xfId="4" applyNumberFormat="1" applyFont="1" applyBorder="1" applyAlignment="1">
      <alignment horizontal="center" vertical="center"/>
    </xf>
    <xf numFmtId="178" fontId="12" fillId="0" borderId="52" xfId="4" applyNumberFormat="1" applyFont="1" applyBorder="1" applyAlignment="1">
      <alignment horizontal="center" vertical="center" wrapText="1"/>
    </xf>
    <xf numFmtId="178" fontId="12" fillId="0" borderId="53" xfId="4" applyNumberFormat="1" applyFont="1" applyBorder="1" applyAlignment="1">
      <alignment horizontal="center" vertical="center"/>
    </xf>
    <xf numFmtId="178" fontId="12" fillId="0" borderId="54" xfId="4" applyNumberFormat="1" applyFont="1" applyBorder="1" applyAlignment="1">
      <alignment horizontal="center" vertical="center" wrapText="1"/>
    </xf>
    <xf numFmtId="178" fontId="12" fillId="0" borderId="34" xfId="4" applyNumberFormat="1" applyFont="1" applyBorder="1" applyAlignment="1">
      <alignment horizontal="center" vertical="center"/>
    </xf>
    <xf numFmtId="178" fontId="12" fillId="0" borderId="48" xfId="4" applyNumberFormat="1" applyFont="1" applyBorder="1" applyAlignment="1">
      <alignment horizontal="center" vertical="center"/>
    </xf>
    <xf numFmtId="179" fontId="12" fillId="0" borderId="15" xfId="4" applyNumberFormat="1" applyFont="1" applyFill="1" applyBorder="1" applyAlignment="1">
      <alignment vertical="center"/>
    </xf>
    <xf numFmtId="179" fontId="12" fillId="0" borderId="41" xfId="4" applyNumberFormat="1" applyFont="1" applyFill="1" applyBorder="1" applyAlignment="1">
      <alignment vertical="center"/>
    </xf>
    <xf numFmtId="180" fontId="12" fillId="0" borderId="55" xfId="4" applyNumberFormat="1" applyFont="1" applyFill="1" applyBorder="1" applyAlignment="1">
      <alignment vertical="center"/>
    </xf>
    <xf numFmtId="179" fontId="12" fillId="0" borderId="53" xfId="4" applyNumberFormat="1" applyFont="1" applyFill="1" applyBorder="1" applyAlignment="1">
      <alignment vertical="center"/>
    </xf>
    <xf numFmtId="180" fontId="12" fillId="0" borderId="56" xfId="4" applyNumberFormat="1" applyFont="1" applyFill="1" applyBorder="1" applyAlignment="1">
      <alignment vertical="center"/>
    </xf>
    <xf numFmtId="180" fontId="12" fillId="0" borderId="15" xfId="4" applyNumberFormat="1" applyFont="1" applyBorder="1" applyAlignment="1">
      <alignment vertical="center"/>
    </xf>
    <xf numFmtId="178" fontId="12" fillId="0" borderId="37" xfId="4" applyNumberFormat="1" applyFont="1" applyBorder="1" applyAlignment="1">
      <alignment horizontal="center" vertical="center"/>
    </xf>
    <xf numFmtId="178" fontId="12" fillId="0" borderId="57" xfId="4" applyNumberFormat="1" applyFont="1" applyBorder="1" applyAlignment="1">
      <alignment horizontal="center" vertical="center"/>
    </xf>
    <xf numFmtId="179" fontId="12" fillId="0" borderId="58" xfId="4" applyNumberFormat="1" applyFont="1" applyFill="1" applyBorder="1" applyAlignment="1">
      <alignment vertical="center"/>
    </xf>
    <xf numFmtId="179" fontId="12" fillId="0" borderId="59" xfId="4" applyNumberFormat="1" applyFont="1" applyFill="1" applyBorder="1" applyAlignment="1">
      <alignment vertical="center"/>
    </xf>
    <xf numFmtId="180" fontId="12" fillId="0" borderId="57" xfId="4" applyNumberFormat="1" applyFont="1" applyFill="1" applyBorder="1" applyAlignment="1">
      <alignment vertical="center"/>
    </xf>
    <xf numFmtId="179" fontId="12" fillId="0" borderId="60" xfId="4" applyNumberFormat="1" applyFont="1" applyFill="1" applyBorder="1" applyAlignment="1">
      <alignment vertical="center"/>
    </xf>
    <xf numFmtId="180" fontId="12" fillId="0" borderId="61" xfId="4" applyNumberFormat="1" applyFont="1" applyFill="1" applyBorder="1" applyAlignment="1">
      <alignment vertical="center"/>
    </xf>
    <xf numFmtId="180" fontId="12" fillId="0" borderId="58" xfId="4" applyNumberFormat="1" applyFont="1" applyBorder="1" applyAlignment="1">
      <alignment vertical="center"/>
    </xf>
    <xf numFmtId="179" fontId="12" fillId="0" borderId="58" xfId="4" applyNumberFormat="1" applyFont="1" applyFill="1" applyBorder="1" applyAlignment="1">
      <alignment vertical="center" wrapText="1"/>
    </xf>
    <xf numFmtId="179" fontId="12" fillId="0" borderId="15" xfId="4" applyNumberFormat="1" applyFont="1" applyBorder="1" applyAlignment="1">
      <alignment vertical="center"/>
    </xf>
    <xf numFmtId="179" fontId="12" fillId="0" borderId="41" xfId="4" applyNumberFormat="1" applyFont="1" applyBorder="1" applyAlignment="1">
      <alignment vertical="center"/>
    </xf>
    <xf numFmtId="180" fontId="12" fillId="0" borderId="55" xfId="4" applyNumberFormat="1" applyFont="1" applyBorder="1" applyAlignment="1">
      <alignment vertical="center"/>
    </xf>
    <xf numFmtId="179" fontId="12" fillId="0" borderId="53" xfId="4" applyNumberFormat="1" applyFont="1" applyBorder="1" applyAlignment="1">
      <alignment vertical="center"/>
    </xf>
    <xf numFmtId="180" fontId="12" fillId="0" borderId="12" xfId="4" applyNumberFormat="1" applyFont="1" applyBorder="1" applyAlignment="1">
      <alignment vertical="center"/>
    </xf>
    <xf numFmtId="0" fontId="11" fillId="0" borderId="34" xfId="4" applyBorder="1"/>
    <xf numFmtId="0" fontId="11" fillId="0" borderId="34" xfId="4" applyBorder="1" applyAlignment="1">
      <alignment vertical="center"/>
    </xf>
    <xf numFmtId="0" fontId="13" fillId="0" borderId="34" xfId="4" applyFont="1" applyBorder="1"/>
    <xf numFmtId="0" fontId="11" fillId="0" borderId="0" xfId="5" applyAlignment="1"/>
    <xf numFmtId="0" fontId="11" fillId="0" borderId="34" xfId="5" applyBorder="1" applyAlignment="1"/>
    <xf numFmtId="177" fontId="11" fillId="0" borderId="34" xfId="5" applyNumberFormat="1" applyBorder="1" applyAlignment="1"/>
    <xf numFmtId="0" fontId="15" fillId="0" borderId="0" xfId="6" applyFont="1" applyFill="1">
      <alignment vertical="center"/>
    </xf>
    <xf numFmtId="49" fontId="15" fillId="0" borderId="0" xfId="6" applyNumberFormat="1" applyFont="1" applyFill="1">
      <alignment vertical="center"/>
    </xf>
    <xf numFmtId="0" fontId="15" fillId="0" borderId="0" xfId="6" applyFont="1">
      <alignment vertical="center"/>
    </xf>
    <xf numFmtId="0" fontId="17" fillId="0" borderId="0" xfId="6" applyFont="1" applyFill="1">
      <alignment vertical="center"/>
    </xf>
    <xf numFmtId="0" fontId="18" fillId="0" borderId="0" xfId="6" applyFont="1" applyFill="1">
      <alignment vertical="center"/>
    </xf>
    <xf numFmtId="0" fontId="15" fillId="0" borderId="36" xfId="6" applyFont="1" applyFill="1" applyBorder="1" applyAlignment="1">
      <alignment horizontal="left" vertical="center"/>
    </xf>
    <xf numFmtId="0" fontId="15" fillId="0" borderId="8" xfId="6" applyFont="1" applyFill="1" applyBorder="1" applyAlignment="1">
      <alignment horizontal="left" vertical="center"/>
    </xf>
    <xf numFmtId="0" fontId="15" fillId="0" borderId="9" xfId="6" applyFont="1" applyFill="1" applyBorder="1" applyAlignment="1">
      <alignment horizontal="left" vertical="center"/>
    </xf>
    <xf numFmtId="184" fontId="15" fillId="0" borderId="36" xfId="6" applyNumberFormat="1" applyFont="1" applyFill="1" applyBorder="1" applyAlignment="1">
      <alignment horizontal="right" vertical="center" shrinkToFit="1"/>
    </xf>
    <xf numFmtId="184" fontId="15" fillId="0" borderId="8" xfId="6" applyNumberFormat="1" applyFont="1" applyFill="1" applyBorder="1" applyAlignment="1">
      <alignment horizontal="right" vertical="center" shrinkToFit="1"/>
    </xf>
    <xf numFmtId="184" fontId="15" fillId="0" borderId="9" xfId="6" applyNumberFormat="1" applyFont="1" applyFill="1" applyBorder="1" applyAlignment="1">
      <alignment horizontal="right" vertical="center" shrinkToFit="1"/>
    </xf>
    <xf numFmtId="0" fontId="19" fillId="0" borderId="47" xfId="7" applyFont="1" applyFill="1" applyBorder="1" applyAlignment="1">
      <alignment vertical="center"/>
    </xf>
    <xf numFmtId="184" fontId="15" fillId="0" borderId="36" xfId="6" applyNumberFormat="1" applyFont="1" applyFill="1" applyBorder="1" applyAlignment="1">
      <alignment vertical="center" shrinkToFit="1"/>
    </xf>
    <xf numFmtId="184" fontId="15" fillId="0" borderId="8" xfId="6" applyNumberFormat="1" applyFont="1" applyFill="1" applyBorder="1" applyAlignment="1">
      <alignment vertical="center" shrinkToFit="1"/>
    </xf>
    <xf numFmtId="184" fontId="15" fillId="0" borderId="9" xfId="6" applyNumberFormat="1" applyFont="1" applyFill="1" applyBorder="1" applyAlignment="1">
      <alignment vertical="center" shrinkToFit="1"/>
    </xf>
    <xf numFmtId="0" fontId="15" fillId="0" borderId="7" xfId="6" applyFont="1" applyFill="1" applyBorder="1" applyAlignment="1">
      <alignment horizontal="left" vertical="center"/>
    </xf>
    <xf numFmtId="0" fontId="19" fillId="0" borderId="71" xfId="7" applyFont="1" applyFill="1" applyBorder="1" applyAlignment="1">
      <alignment horizontal="center" vertical="center"/>
    </xf>
    <xf numFmtId="0" fontId="15" fillId="0" borderId="7" xfId="6" applyFont="1" applyFill="1" applyBorder="1" applyAlignment="1">
      <alignment horizontal="center" vertical="center"/>
    </xf>
    <xf numFmtId="0" fontId="15" fillId="0" borderId="74" xfId="6" applyFont="1" applyFill="1" applyBorder="1" applyAlignment="1">
      <alignment horizontal="center" vertical="center"/>
    </xf>
    <xf numFmtId="0" fontId="21" fillId="0" borderId="75" xfId="6" applyFont="1" applyFill="1" applyBorder="1" applyAlignment="1">
      <alignment vertical="center" wrapText="1"/>
    </xf>
    <xf numFmtId="0" fontId="21" fillId="0" borderId="76" xfId="6" applyFont="1" applyFill="1" applyBorder="1" applyAlignment="1">
      <alignment vertical="center" wrapText="1"/>
    </xf>
    <xf numFmtId="181" fontId="15" fillId="0" borderId="74" xfId="6" applyNumberFormat="1" applyFont="1" applyFill="1" applyBorder="1" applyAlignment="1">
      <alignment vertical="center"/>
    </xf>
    <xf numFmtId="181" fontId="15" fillId="0" borderId="75" xfId="6" applyNumberFormat="1" applyFont="1" applyFill="1" applyBorder="1" applyAlignment="1">
      <alignment vertical="center"/>
    </xf>
    <xf numFmtId="181" fontId="15" fillId="0" borderId="76" xfId="6" applyNumberFormat="1" applyFont="1" applyFill="1" applyBorder="1" applyAlignment="1">
      <alignment vertical="center"/>
    </xf>
    <xf numFmtId="0" fontId="15" fillId="0" borderId="7" xfId="6" applyFont="1" applyFill="1" applyBorder="1">
      <alignment vertical="center"/>
    </xf>
    <xf numFmtId="0" fontId="15" fillId="0" borderId="0" xfId="6" applyFont="1" applyFill="1" applyBorder="1">
      <alignment vertical="center"/>
    </xf>
    <xf numFmtId="0" fontId="15" fillId="0" borderId="66" xfId="6" applyFont="1" applyFill="1" applyBorder="1">
      <alignment vertical="center"/>
    </xf>
    <xf numFmtId="49" fontId="15" fillId="0" borderId="7" xfId="6" applyNumberFormat="1" applyFont="1" applyFill="1" applyBorder="1">
      <alignment vertical="center"/>
    </xf>
    <xf numFmtId="49" fontId="15" fillId="0" borderId="0" xfId="6" applyNumberFormat="1" applyFont="1" applyFill="1" applyBorder="1">
      <alignment vertical="center"/>
    </xf>
    <xf numFmtId="0" fontId="15" fillId="0" borderId="0" xfId="6" applyFont="1" applyFill="1" applyBorder="1" applyAlignment="1">
      <alignment vertical="center"/>
    </xf>
    <xf numFmtId="0" fontId="15" fillId="0" borderId="0" xfId="6" applyFont="1" applyFill="1" applyBorder="1" applyAlignment="1">
      <alignment horizontal="center" vertical="center"/>
    </xf>
    <xf numFmtId="49" fontId="15" fillId="0" borderId="0" xfId="6" applyNumberFormat="1" applyFont="1" applyFill="1" applyBorder="1" applyAlignment="1">
      <alignment horizontal="center" vertical="center"/>
    </xf>
    <xf numFmtId="0" fontId="15" fillId="0" borderId="66" xfId="6" applyFont="1" applyFill="1" applyBorder="1" applyAlignment="1">
      <alignment horizontal="center" vertical="center"/>
    </xf>
    <xf numFmtId="0" fontId="15" fillId="0" borderId="74" xfId="6" applyFont="1" applyFill="1" applyBorder="1">
      <alignment vertical="center"/>
    </xf>
    <xf numFmtId="0" fontId="15" fillId="0" borderId="75" xfId="6" applyFont="1" applyFill="1" applyBorder="1">
      <alignment vertical="center"/>
    </xf>
    <xf numFmtId="0" fontId="15" fillId="0" borderId="76" xfId="6" applyFont="1" applyFill="1" applyBorder="1">
      <alignment vertical="center"/>
    </xf>
    <xf numFmtId="0" fontId="15" fillId="0" borderId="0" xfId="8" applyFont="1" applyFill="1">
      <alignment vertical="center"/>
    </xf>
    <xf numFmtId="49" fontId="25" fillId="0" borderId="0" xfId="9" applyNumberFormat="1" applyFont="1">
      <alignment vertical="center"/>
    </xf>
    <xf numFmtId="49" fontId="15" fillId="0" borderId="0" xfId="9" applyNumberFormat="1" applyFont="1">
      <alignment vertical="center"/>
    </xf>
    <xf numFmtId="49" fontId="15" fillId="0" borderId="0" xfId="9" applyNumberFormat="1" applyFont="1" applyFill="1">
      <alignment vertical="center"/>
    </xf>
    <xf numFmtId="0" fontId="15" fillId="0" borderId="0" xfId="9" applyFont="1">
      <alignment vertical="center"/>
    </xf>
    <xf numFmtId="0" fontId="26" fillId="0" borderId="0" xfId="9" applyFont="1">
      <alignment vertical="center"/>
    </xf>
    <xf numFmtId="0" fontId="3" fillId="0" borderId="54" xfId="9" applyFont="1" applyBorder="1" applyAlignment="1">
      <alignment horizontal="center" vertical="center"/>
    </xf>
    <xf numFmtId="0" fontId="3" fillId="0" borderId="54" xfId="9" applyFont="1" applyBorder="1" applyAlignment="1">
      <alignment vertical="center"/>
    </xf>
    <xf numFmtId="0" fontId="15" fillId="0" borderId="0" xfId="9" applyFont="1" applyBorder="1">
      <alignment vertical="center"/>
    </xf>
    <xf numFmtId="0" fontId="15" fillId="0" borderId="12" xfId="9" applyFont="1" applyBorder="1">
      <alignment vertical="center"/>
    </xf>
    <xf numFmtId="0" fontId="15" fillId="0" borderId="54" xfId="9" applyFont="1" applyBorder="1">
      <alignment vertical="center"/>
    </xf>
    <xf numFmtId="0" fontId="15" fillId="0" borderId="41" xfId="9" applyFont="1" applyBorder="1" applyAlignment="1">
      <alignment horizontal="center" vertical="center"/>
    </xf>
    <xf numFmtId="0" fontId="15" fillId="0" borderId="12" xfId="9" applyFont="1" applyBorder="1" applyAlignment="1">
      <alignment horizontal="center" vertical="center"/>
    </xf>
    <xf numFmtId="0" fontId="15" fillId="0" borderId="64" xfId="9" applyFont="1" applyBorder="1" applyAlignment="1">
      <alignment horizontal="center" vertical="center"/>
    </xf>
    <xf numFmtId="0" fontId="15" fillId="0" borderId="0" xfId="9" applyFont="1" applyFill="1" applyBorder="1" applyAlignment="1">
      <alignment horizontal="center" vertical="center" wrapText="1"/>
    </xf>
    <xf numFmtId="0" fontId="15" fillId="0" borderId="54" xfId="9" applyFont="1" applyFill="1" applyBorder="1" applyAlignment="1">
      <alignment horizontal="center" vertical="center" wrapText="1"/>
    </xf>
    <xf numFmtId="0" fontId="15" fillId="0" borderId="0" xfId="9" applyFont="1" applyFill="1">
      <alignment vertical="center"/>
    </xf>
    <xf numFmtId="0" fontId="15" fillId="0" borderId="0" xfId="9" applyFont="1" applyAlignment="1">
      <alignment vertical="center"/>
    </xf>
    <xf numFmtId="0" fontId="15" fillId="0" borderId="0" xfId="9" applyFont="1" applyBorder="1" applyAlignment="1">
      <alignment vertical="center"/>
    </xf>
    <xf numFmtId="0" fontId="19" fillId="0" borderId="0" xfId="9" applyFont="1" applyBorder="1" applyAlignment="1">
      <alignment vertical="center"/>
    </xf>
    <xf numFmtId="0" fontId="19" fillId="0" borderId="0" xfId="9" applyFont="1" applyAlignment="1">
      <alignment vertical="center"/>
    </xf>
    <xf numFmtId="0" fontId="15" fillId="0" borderId="0" xfId="9" applyFont="1" applyAlignment="1">
      <alignment vertical="center" shrinkToFit="1"/>
    </xf>
    <xf numFmtId="49" fontId="15" fillId="5" borderId="0" xfId="10" applyNumberFormat="1" applyFont="1" applyFill="1" applyProtection="1">
      <alignment vertical="center"/>
    </xf>
    <xf numFmtId="0" fontId="15" fillId="5" borderId="0" xfId="10" applyFont="1" applyFill="1" applyProtection="1">
      <alignment vertical="center"/>
    </xf>
    <xf numFmtId="0" fontId="15" fillId="5" borderId="0" xfId="10" applyFont="1" applyFill="1" applyBorder="1" applyAlignment="1" applyProtection="1">
      <alignment vertical="center"/>
    </xf>
    <xf numFmtId="0" fontId="15" fillId="5" borderId="75" xfId="10" applyFont="1" applyFill="1" applyBorder="1" applyProtection="1">
      <alignment vertical="center"/>
    </xf>
    <xf numFmtId="0" fontId="1" fillId="5" borderId="0" xfId="11" applyFill="1" applyProtection="1">
      <alignment vertical="center"/>
    </xf>
    <xf numFmtId="0" fontId="1" fillId="0" borderId="0" xfId="11" applyProtection="1">
      <alignment vertical="center"/>
    </xf>
    <xf numFmtId="0" fontId="27" fillId="5" borderId="0" xfId="10" applyFont="1" applyFill="1" applyAlignment="1" applyProtection="1">
      <alignment vertical="center"/>
    </xf>
    <xf numFmtId="0" fontId="15" fillId="5" borderId="0" xfId="10" applyFont="1" applyFill="1" applyAlignment="1" applyProtection="1">
      <alignment vertical="center"/>
    </xf>
    <xf numFmtId="0" fontId="1" fillId="5" borderId="0" xfId="11" applyFill="1" applyAlignment="1" applyProtection="1">
      <alignment vertical="center"/>
    </xf>
    <xf numFmtId="0" fontId="1" fillId="0" borderId="0" xfId="11" applyAlignment="1" applyProtection="1">
      <alignment vertical="center"/>
    </xf>
    <xf numFmtId="0" fontId="29" fillId="5" borderId="0" xfId="10" applyFont="1" applyFill="1" applyProtection="1">
      <alignment vertical="center"/>
    </xf>
    <xf numFmtId="0" fontId="30" fillId="5" borderId="0" xfId="10" applyFont="1" applyFill="1" applyProtection="1">
      <alignment vertical="center"/>
    </xf>
    <xf numFmtId="0" fontId="30" fillId="5" borderId="0" xfId="11" applyFont="1" applyFill="1" applyProtection="1">
      <alignment vertical="center"/>
    </xf>
    <xf numFmtId="0" fontId="30" fillId="0" borderId="0" xfId="11" applyFont="1" applyProtection="1">
      <alignment vertical="center"/>
    </xf>
    <xf numFmtId="0" fontId="29" fillId="5" borderId="0" xfId="10" applyFont="1" applyFill="1" applyBorder="1" applyProtection="1">
      <alignment vertical="center"/>
    </xf>
    <xf numFmtId="0" fontId="30" fillId="5" borderId="0" xfId="10" applyFont="1" applyFill="1" applyBorder="1" applyProtection="1">
      <alignment vertical="center"/>
    </xf>
    <xf numFmtId="0" fontId="29" fillId="0" borderId="97" xfId="10" applyFont="1" applyBorder="1" applyAlignment="1" applyProtection="1">
      <alignment horizontal="center" vertical="center" shrinkToFit="1"/>
      <protection locked="0"/>
    </xf>
    <xf numFmtId="0" fontId="29" fillId="0" borderId="97" xfId="10" applyFont="1" applyFill="1" applyBorder="1" applyAlignment="1" applyProtection="1">
      <alignment horizontal="center" vertical="center" shrinkToFit="1"/>
      <protection locked="0"/>
    </xf>
    <xf numFmtId="0" fontId="29" fillId="0" borderId="109" xfId="13" applyFont="1" applyBorder="1" applyAlignment="1" applyProtection="1">
      <alignment horizontal="center" vertical="center" shrinkToFit="1"/>
      <protection locked="0"/>
    </xf>
    <xf numFmtId="0" fontId="29" fillId="0" borderId="111" xfId="10" applyFont="1" applyBorder="1" applyAlignment="1" applyProtection="1">
      <alignment horizontal="center" vertical="center" shrinkToFit="1"/>
      <protection locked="0"/>
    </xf>
    <xf numFmtId="0" fontId="29" fillId="0" borderId="111" xfId="10" applyFont="1" applyFill="1" applyBorder="1" applyAlignment="1" applyProtection="1">
      <alignment horizontal="center" vertical="center" shrinkToFit="1"/>
      <protection locked="0"/>
    </xf>
    <xf numFmtId="0" fontId="29" fillId="0" borderId="122" xfId="13" applyFont="1" applyBorder="1" applyAlignment="1" applyProtection="1">
      <alignment horizontal="center" vertical="center" shrinkToFit="1"/>
      <protection locked="0"/>
    </xf>
    <xf numFmtId="0" fontId="29" fillId="7" borderId="20" xfId="10" applyFont="1" applyFill="1" applyBorder="1" applyAlignment="1" applyProtection="1">
      <alignment horizontal="center" vertical="center" shrinkToFit="1"/>
      <protection locked="0"/>
    </xf>
    <xf numFmtId="0" fontId="22" fillId="5" borderId="0" xfId="10" applyFont="1" applyFill="1" applyProtection="1">
      <alignment vertical="center"/>
    </xf>
    <xf numFmtId="0" fontId="29" fillId="0" borderId="135" xfId="10" applyFont="1" applyBorder="1" applyAlignment="1" applyProtection="1">
      <alignment horizontal="center" vertical="center" shrinkToFit="1"/>
      <protection locked="0"/>
    </xf>
    <xf numFmtId="0" fontId="29" fillId="5" borderId="122" xfId="10" applyFont="1" applyFill="1" applyBorder="1" applyAlignment="1" applyProtection="1">
      <alignment horizontal="center" vertical="center" shrinkToFit="1"/>
      <protection locked="0"/>
    </xf>
    <xf numFmtId="0" fontId="1" fillId="5" borderId="0" xfId="11" applyFont="1" applyFill="1" applyProtection="1">
      <alignment vertical="center"/>
    </xf>
    <xf numFmtId="0" fontId="29" fillId="0" borderId="144" xfId="10" applyFont="1" applyBorder="1" applyAlignment="1" applyProtection="1">
      <alignment horizontal="center" vertical="center" shrinkToFit="1"/>
      <protection locked="0"/>
    </xf>
    <xf numFmtId="0" fontId="29" fillId="5" borderId="0" xfId="10" applyFont="1" applyFill="1" applyBorder="1" applyAlignment="1" applyProtection="1">
      <alignment horizontal="center" vertical="center" shrinkToFit="1"/>
    </xf>
    <xf numFmtId="0" fontId="29" fillId="5" borderId="0" xfId="10" applyFont="1" applyFill="1" applyBorder="1" applyAlignment="1" applyProtection="1">
      <alignment horizontal="left" vertical="center" shrinkToFit="1"/>
    </xf>
    <xf numFmtId="177" fontId="29" fillId="5" borderId="0" xfId="10" applyNumberFormat="1" applyFont="1" applyFill="1" applyBorder="1" applyAlignment="1" applyProtection="1">
      <alignment horizontal="right" vertical="center" shrinkToFit="1"/>
    </xf>
    <xf numFmtId="177" fontId="29" fillId="5" borderId="0" xfId="10" applyNumberFormat="1" applyFont="1" applyFill="1" applyBorder="1" applyAlignment="1" applyProtection="1">
      <alignment horizontal="left" vertical="center" shrinkToFit="1"/>
    </xf>
    <xf numFmtId="0" fontId="22" fillId="5" borderId="0" xfId="10" applyFont="1" applyFill="1" applyBorder="1" applyProtection="1">
      <alignment vertical="center"/>
    </xf>
    <xf numFmtId="0" fontId="29" fillId="5" borderId="75" xfId="10" applyFont="1" applyFill="1" applyBorder="1" applyAlignment="1" applyProtection="1">
      <alignment vertical="center"/>
    </xf>
    <xf numFmtId="0" fontId="29" fillId="5" borderId="75" xfId="10" applyFont="1" applyFill="1" applyBorder="1" applyAlignment="1" applyProtection="1">
      <alignment horizontal="center" vertical="center"/>
    </xf>
    <xf numFmtId="0" fontId="29" fillId="5" borderId="31" xfId="10" applyFont="1" applyFill="1" applyBorder="1" applyProtection="1">
      <alignment vertical="center"/>
    </xf>
    <xf numFmtId="0" fontId="29" fillId="5" borderId="11" xfId="10" applyFont="1" applyFill="1" applyBorder="1" applyAlignment="1" applyProtection="1">
      <alignment vertical="center"/>
    </xf>
    <xf numFmtId="0" fontId="29" fillId="5" borderId="12" xfId="10" applyFont="1" applyFill="1" applyBorder="1" applyAlignment="1" applyProtection="1">
      <alignment vertical="center"/>
    </xf>
    <xf numFmtId="0" fontId="29" fillId="5" borderId="0" xfId="10" applyFont="1" applyFill="1" applyBorder="1" applyAlignment="1" applyProtection="1">
      <alignment vertical="center"/>
    </xf>
    <xf numFmtId="0" fontId="29" fillId="5" borderId="66" xfId="10" applyFont="1" applyFill="1" applyBorder="1" applyAlignment="1" applyProtection="1">
      <alignment vertical="center"/>
    </xf>
    <xf numFmtId="0" fontId="29" fillId="5" borderId="0" xfId="10" applyFont="1" applyFill="1" applyAlignment="1" applyProtection="1">
      <alignment vertical="center"/>
    </xf>
    <xf numFmtId="0" fontId="29" fillId="5" borderId="0" xfId="10" applyFont="1" applyFill="1" applyBorder="1" applyAlignment="1" applyProtection="1">
      <alignment horizontal="center" vertical="center"/>
    </xf>
    <xf numFmtId="0" fontId="30" fillId="5" borderId="0" xfId="10" applyFont="1" applyFill="1" applyAlignment="1" applyProtection="1">
      <alignment vertical="center"/>
    </xf>
    <xf numFmtId="0" fontId="30" fillId="5" borderId="0" xfId="10" applyFont="1" applyFill="1" applyBorder="1" applyAlignment="1" applyProtection="1">
      <alignment horizontal="center" vertical="center"/>
    </xf>
    <xf numFmtId="0" fontId="30" fillId="5" borderId="7" xfId="10" applyFont="1" applyFill="1" applyBorder="1" applyAlignment="1" applyProtection="1">
      <alignment vertical="center"/>
    </xf>
    <xf numFmtId="0" fontId="30" fillId="5" borderId="0" xfId="10" applyFont="1" applyFill="1" applyBorder="1" applyAlignment="1" applyProtection="1">
      <alignment vertical="center"/>
    </xf>
    <xf numFmtId="0" fontId="32" fillId="5" borderId="0" xfId="11" applyFont="1" applyFill="1" applyProtection="1">
      <alignment vertical="center"/>
    </xf>
    <xf numFmtId="0" fontId="1" fillId="0" borderId="0" xfId="11">
      <alignment vertical="center"/>
    </xf>
    <xf numFmtId="0" fontId="11" fillId="5" borderId="0" xfId="4" applyFill="1" applyProtection="1">
      <protection hidden="1"/>
    </xf>
    <xf numFmtId="0" fontId="11" fillId="5" borderId="0" xfId="4" applyFill="1"/>
    <xf numFmtId="0" fontId="1" fillId="0" borderId="0" xfId="14" applyFont="1" applyFill="1">
      <alignment vertical="center"/>
    </xf>
    <xf numFmtId="0" fontId="1" fillId="0" borderId="0" xfId="14" applyFont="1" applyFill="1" applyBorder="1">
      <alignment vertical="center"/>
    </xf>
    <xf numFmtId="0" fontId="29" fillId="0" borderId="41" xfId="14" applyFont="1" applyFill="1" applyBorder="1">
      <alignment vertical="center"/>
    </xf>
    <xf numFmtId="0" fontId="1" fillId="0" borderId="12" xfId="14" applyFont="1" applyFill="1" applyBorder="1">
      <alignment vertical="center"/>
    </xf>
    <xf numFmtId="0" fontId="1" fillId="0" borderId="48" xfId="14" applyFont="1" applyFill="1" applyBorder="1">
      <alignment vertical="center"/>
    </xf>
    <xf numFmtId="0" fontId="1" fillId="0" borderId="64" xfId="14" applyFont="1" applyFill="1" applyBorder="1">
      <alignment vertical="center"/>
    </xf>
    <xf numFmtId="178" fontId="3" fillId="0" borderId="0" xfId="14" applyNumberFormat="1" applyFont="1" applyFill="1" applyBorder="1">
      <alignment vertical="center"/>
    </xf>
    <xf numFmtId="0" fontId="1" fillId="0" borderId="38" xfId="14" applyFont="1" applyFill="1" applyBorder="1">
      <alignment vertical="center"/>
    </xf>
    <xf numFmtId="0" fontId="1" fillId="5" borderId="41" xfId="14" applyFont="1" applyFill="1" applyBorder="1">
      <alignment vertical="center"/>
    </xf>
    <xf numFmtId="0" fontId="1" fillId="5" borderId="12" xfId="14" applyFont="1" applyFill="1" applyBorder="1">
      <alignment vertical="center"/>
    </xf>
    <xf numFmtId="0" fontId="1" fillId="5" borderId="48" xfId="14" applyFont="1" applyFill="1" applyBorder="1">
      <alignment vertical="center"/>
    </xf>
    <xf numFmtId="0" fontId="1" fillId="5" borderId="39" xfId="14" applyFont="1" applyFill="1" applyBorder="1">
      <alignment vertical="center"/>
    </xf>
    <xf numFmtId="0" fontId="1" fillId="5" borderId="31" xfId="14" applyFont="1" applyFill="1" applyBorder="1">
      <alignment vertical="center"/>
    </xf>
    <xf numFmtId="0" fontId="1" fillId="5" borderId="42" xfId="14" applyFont="1" applyFill="1" applyBorder="1">
      <alignment vertical="center"/>
    </xf>
    <xf numFmtId="178" fontId="3" fillId="5" borderId="37" xfId="14" applyNumberFormat="1" applyFont="1" applyFill="1" applyBorder="1">
      <alignment vertical="center"/>
    </xf>
    <xf numFmtId="178" fontId="3" fillId="5" borderId="54" xfId="14" applyNumberFormat="1" applyFont="1" applyFill="1" applyBorder="1">
      <alignment vertical="center"/>
    </xf>
    <xf numFmtId="178" fontId="3" fillId="5" borderId="40" xfId="14" applyNumberFormat="1" applyFont="1" applyFill="1" applyBorder="1">
      <alignment vertical="center"/>
    </xf>
    <xf numFmtId="178" fontId="3" fillId="5" borderId="34" xfId="14" applyNumberFormat="1" applyFont="1" applyFill="1" applyBorder="1" applyAlignment="1">
      <alignment horizontal="center" vertical="center"/>
    </xf>
    <xf numFmtId="178" fontId="15" fillId="5" borderId="186" xfId="14" applyNumberFormat="1" applyFont="1" applyFill="1" applyBorder="1" applyAlignment="1">
      <alignment horizontal="center" vertical="center"/>
    </xf>
    <xf numFmtId="178" fontId="3" fillId="5" borderId="52" xfId="14" applyNumberFormat="1" applyFont="1" applyFill="1" applyBorder="1" applyAlignment="1">
      <alignment horizontal="center" vertical="center"/>
    </xf>
    <xf numFmtId="177" fontId="3" fillId="5" borderId="47" xfId="15" applyNumberFormat="1" applyFont="1" applyFill="1" applyBorder="1" applyAlignment="1">
      <alignment horizontal="right" vertical="center" shrinkToFit="1"/>
    </xf>
    <xf numFmtId="177" fontId="3" fillId="5" borderId="37" xfId="15" applyNumberFormat="1" applyFont="1" applyFill="1" applyBorder="1" applyAlignment="1">
      <alignment horizontal="right" vertical="center" shrinkToFit="1"/>
    </xf>
    <xf numFmtId="187" fontId="3" fillId="5" borderId="187" xfId="15" applyNumberFormat="1" applyFont="1" applyFill="1" applyBorder="1" applyAlignment="1">
      <alignment horizontal="right" vertical="center" shrinkToFit="1"/>
    </xf>
    <xf numFmtId="177" fontId="3" fillId="5" borderId="34" xfId="15" applyNumberFormat="1" applyFont="1" applyFill="1" applyBorder="1" applyAlignment="1">
      <alignment horizontal="right" vertical="center" shrinkToFit="1"/>
    </xf>
    <xf numFmtId="177" fontId="3" fillId="5" borderId="39" xfId="15" applyNumberFormat="1" applyFont="1" applyFill="1" applyBorder="1" applyAlignment="1">
      <alignment horizontal="right" vertical="center" shrinkToFit="1"/>
    </xf>
    <xf numFmtId="187" fontId="3" fillId="5" borderId="52" xfId="15" applyNumberFormat="1" applyFont="1" applyFill="1" applyBorder="1" applyAlignment="1">
      <alignment horizontal="right" vertical="center" shrinkToFit="1"/>
    </xf>
    <xf numFmtId="0" fontId="1" fillId="0" borderId="0" xfId="14" applyNumberFormat="1" applyFont="1" applyFill="1" applyBorder="1">
      <alignment vertical="center"/>
    </xf>
    <xf numFmtId="189" fontId="3" fillId="0" borderId="0" xfId="14" applyNumberFormat="1" applyFont="1" applyFill="1" applyBorder="1">
      <alignment vertical="center"/>
    </xf>
    <xf numFmtId="178" fontId="3" fillId="0" borderId="39" xfId="14" applyNumberFormat="1" applyFont="1" applyFill="1" applyBorder="1">
      <alignment vertical="center"/>
    </xf>
    <xf numFmtId="178" fontId="3" fillId="0" borderId="31" xfId="14" applyNumberFormat="1" applyFont="1" applyFill="1" applyBorder="1">
      <alignment vertical="center"/>
    </xf>
    <xf numFmtId="178" fontId="3" fillId="0" borderId="42" xfId="14" applyNumberFormat="1" applyFont="1" applyFill="1" applyBorder="1">
      <alignment vertical="center"/>
    </xf>
    <xf numFmtId="178" fontId="3" fillId="0" borderId="34" xfId="14" applyNumberFormat="1" applyFont="1" applyFill="1" applyBorder="1" applyAlignment="1">
      <alignment horizontal="center" vertical="center"/>
    </xf>
    <xf numFmtId="178" fontId="3" fillId="0" borderId="186" xfId="14" applyNumberFormat="1" applyFont="1" applyFill="1" applyBorder="1" applyAlignment="1">
      <alignment horizontal="center" vertical="center"/>
    </xf>
    <xf numFmtId="178" fontId="3" fillId="0" borderId="52" xfId="14" applyNumberFormat="1" applyFont="1" applyFill="1" applyBorder="1" applyAlignment="1">
      <alignment horizontal="center" vertical="center"/>
    </xf>
    <xf numFmtId="178" fontId="3" fillId="0" borderId="0" xfId="14" applyNumberFormat="1" applyFont="1" applyFill="1" applyBorder="1" applyAlignment="1">
      <alignment horizontal="center" vertical="center"/>
    </xf>
    <xf numFmtId="178" fontId="3" fillId="0" borderId="64" xfId="14" applyNumberFormat="1" applyFont="1" applyFill="1" applyBorder="1">
      <alignment vertical="center"/>
    </xf>
    <xf numFmtId="190" fontId="12" fillId="0" borderId="34" xfId="14" applyNumberFormat="1" applyFont="1" applyFill="1" applyBorder="1" applyAlignment="1">
      <alignment horizontal="right" vertical="center" shrinkToFit="1"/>
    </xf>
    <xf numFmtId="190" fontId="12" fillId="0" borderId="186" xfId="14" applyNumberFormat="1" applyFont="1" applyFill="1" applyBorder="1" applyAlignment="1">
      <alignment horizontal="right" vertical="center" shrinkToFit="1"/>
    </xf>
    <xf numFmtId="190" fontId="3" fillId="0" borderId="52" xfId="14" applyNumberFormat="1" applyFont="1" applyFill="1" applyBorder="1" applyAlignment="1">
      <alignment horizontal="right" vertical="center" shrinkToFit="1"/>
    </xf>
    <xf numFmtId="178" fontId="3" fillId="0" borderId="38" xfId="14" applyNumberFormat="1" applyFont="1" applyFill="1" applyBorder="1">
      <alignment vertical="center"/>
    </xf>
    <xf numFmtId="178" fontId="3" fillId="0" borderId="0" xfId="14" applyNumberFormat="1" applyFont="1" applyFill="1">
      <alignment vertical="center"/>
    </xf>
    <xf numFmtId="187" fontId="12" fillId="0" borderId="34" xfId="14" applyNumberFormat="1" applyFont="1" applyFill="1" applyBorder="1" applyAlignment="1">
      <alignment horizontal="right" vertical="center" shrinkToFit="1"/>
    </xf>
    <xf numFmtId="187" fontId="12" fillId="0" borderId="186" xfId="14" applyNumberFormat="1" applyFont="1" applyFill="1" applyBorder="1" applyAlignment="1">
      <alignment horizontal="right" vertical="center" shrinkToFit="1"/>
    </xf>
    <xf numFmtId="187" fontId="3" fillId="0" borderId="52" xfId="14" applyNumberFormat="1" applyFont="1" applyFill="1" applyBorder="1" applyAlignment="1">
      <alignment horizontal="right" vertical="center" shrinkToFit="1"/>
    </xf>
    <xf numFmtId="178" fontId="3" fillId="0" borderId="37" xfId="14" applyNumberFormat="1" applyFont="1" applyFill="1" applyBorder="1">
      <alignment vertical="center"/>
    </xf>
    <xf numFmtId="178" fontId="3" fillId="0" borderId="54" xfId="14" applyNumberFormat="1" applyFont="1" applyFill="1" applyBorder="1">
      <alignment vertical="center"/>
    </xf>
    <xf numFmtId="189" fontId="3" fillId="0" borderId="54" xfId="14" applyNumberFormat="1" applyFont="1" applyFill="1" applyBorder="1">
      <alignment vertical="center"/>
    </xf>
    <xf numFmtId="178" fontId="3" fillId="0" borderId="40" xfId="14" applyNumberFormat="1" applyFont="1" applyFill="1" applyBorder="1">
      <alignment vertical="center"/>
    </xf>
    <xf numFmtId="0" fontId="3" fillId="0" borderId="0" xfId="14" applyFont="1" applyFill="1">
      <alignment vertical="center"/>
    </xf>
    <xf numFmtId="0" fontId="1" fillId="0" borderId="48" xfId="14" applyFont="1" applyFill="1" applyBorder="1" applyAlignment="1"/>
    <xf numFmtId="0" fontId="1" fillId="0" borderId="38" xfId="14" applyFont="1" applyFill="1" applyBorder="1" applyAlignment="1"/>
    <xf numFmtId="177" fontId="3" fillId="5" borderId="34" xfId="14" applyNumberFormat="1" applyFont="1" applyFill="1" applyBorder="1" applyAlignment="1">
      <alignment horizontal="right" vertical="center" shrinkToFit="1"/>
    </xf>
    <xf numFmtId="177" fontId="3" fillId="5" borderId="186" xfId="14" applyNumberFormat="1" applyFont="1" applyFill="1" applyBorder="1" applyAlignment="1">
      <alignment horizontal="right" vertical="center" shrinkToFit="1"/>
    </xf>
    <xf numFmtId="187" fontId="3" fillId="5" borderId="52" xfId="14" applyNumberFormat="1" applyFont="1" applyFill="1" applyBorder="1" applyAlignment="1">
      <alignment horizontal="right" vertical="center" shrinkToFit="1"/>
    </xf>
    <xf numFmtId="177" fontId="3" fillId="0" borderId="34" xfId="14" applyNumberFormat="1" applyFont="1" applyFill="1" applyBorder="1" applyAlignment="1">
      <alignment horizontal="right" vertical="center" shrinkToFit="1"/>
    </xf>
    <xf numFmtId="177" fontId="3" fillId="0" borderId="186" xfId="14" applyNumberFormat="1" applyFont="1" applyFill="1" applyBorder="1" applyAlignment="1">
      <alignment horizontal="right" vertical="center" shrinkToFit="1"/>
    </xf>
    <xf numFmtId="0" fontId="3" fillId="0" borderId="0" xfId="14" applyFont="1" applyFill="1" applyBorder="1" applyAlignment="1"/>
    <xf numFmtId="0" fontId="1" fillId="0" borderId="0" xfId="14" applyFont="1" applyFill="1" applyBorder="1" applyAlignment="1"/>
    <xf numFmtId="189" fontId="3" fillId="0" borderId="12" xfId="14" applyNumberFormat="1" applyFont="1" applyFill="1" applyBorder="1">
      <alignment vertical="center"/>
    </xf>
    <xf numFmtId="0" fontId="1" fillId="0" borderId="54" xfId="14" applyFont="1" applyFill="1" applyBorder="1">
      <alignment vertical="center"/>
    </xf>
    <xf numFmtId="0" fontId="29" fillId="0" borderId="64" xfId="14" applyFont="1" applyFill="1" applyBorder="1">
      <alignment vertical="center"/>
    </xf>
    <xf numFmtId="0" fontId="1" fillId="0" borderId="54" xfId="15" applyFont="1" applyFill="1" applyBorder="1">
      <alignment vertical="center"/>
    </xf>
    <xf numFmtId="189" fontId="3" fillId="0" borderId="54" xfId="15" applyNumberFormat="1" applyFont="1" applyFill="1" applyBorder="1">
      <alignment vertical="center"/>
    </xf>
    <xf numFmtId="178" fontId="12" fillId="0" borderId="41" xfId="16" applyNumberFormat="1" applyFont="1" applyBorder="1" applyAlignment="1">
      <alignment vertical="center"/>
    </xf>
    <xf numFmtId="178" fontId="12" fillId="0" borderId="48" xfId="16" applyNumberFormat="1" applyFont="1" applyBorder="1" applyAlignment="1">
      <alignment vertical="center"/>
    </xf>
    <xf numFmtId="178" fontId="12" fillId="0" borderId="37" xfId="16" applyNumberFormat="1" applyFont="1" applyBorder="1" applyAlignment="1">
      <alignment vertical="center"/>
    </xf>
    <xf numFmtId="178" fontId="12" fillId="0" borderId="40" xfId="16" applyNumberFormat="1" applyFont="1" applyBorder="1" applyAlignment="1">
      <alignment vertical="center"/>
    </xf>
    <xf numFmtId="178" fontId="12" fillId="0" borderId="41" xfId="16" applyNumberFormat="1" applyFont="1" applyBorder="1" applyAlignment="1">
      <alignment horizontal="center" vertical="center"/>
    </xf>
    <xf numFmtId="178" fontId="12" fillId="0" borderId="52" xfId="16" applyNumberFormat="1" applyFont="1" applyBorder="1" applyAlignment="1">
      <alignment horizontal="center" vertical="center" wrapText="1"/>
    </xf>
    <xf numFmtId="178" fontId="19" fillId="0" borderId="53" xfId="16" applyNumberFormat="1" applyFont="1" applyBorder="1" applyAlignment="1">
      <alignment horizontal="center" vertical="center"/>
    </xf>
    <xf numFmtId="178" fontId="12" fillId="0" borderId="54" xfId="16" applyNumberFormat="1" applyFont="1" applyBorder="1" applyAlignment="1">
      <alignment horizontal="center" vertical="center" wrapText="1"/>
    </xf>
    <xf numFmtId="178" fontId="12" fillId="0" borderId="34" xfId="16" applyNumberFormat="1" applyFont="1" applyBorder="1" applyAlignment="1">
      <alignment horizontal="center" vertical="center"/>
    </xf>
    <xf numFmtId="177" fontId="12" fillId="0" borderId="15" xfId="17" applyNumberFormat="1" applyFont="1" applyFill="1" applyBorder="1" applyAlignment="1">
      <alignment horizontal="right" vertical="center" shrinkToFit="1"/>
    </xf>
    <xf numFmtId="177" fontId="12" fillId="0" borderId="41" xfId="17" applyNumberFormat="1" applyFont="1" applyFill="1" applyBorder="1" applyAlignment="1">
      <alignment horizontal="right" vertical="center" shrinkToFit="1"/>
    </xf>
    <xf numFmtId="187" fontId="12" fillId="0" borderId="55" xfId="17" applyNumberFormat="1" applyFont="1" applyFill="1" applyBorder="1" applyAlignment="1">
      <alignment horizontal="right" vertical="center" shrinkToFit="1"/>
    </xf>
    <xf numFmtId="177" fontId="12" fillId="0" borderId="53" xfId="17" applyNumberFormat="1" applyFont="1" applyFill="1" applyBorder="1" applyAlignment="1">
      <alignment horizontal="right" vertical="center" shrinkToFit="1"/>
    </xf>
    <xf numFmtId="187" fontId="12" fillId="0" borderId="56" xfId="17" applyNumberFormat="1" applyFont="1" applyFill="1" applyBorder="1" applyAlignment="1">
      <alignment horizontal="right" vertical="center" shrinkToFit="1"/>
    </xf>
    <xf numFmtId="187" fontId="12" fillId="0" borderId="15" xfId="17" applyNumberFormat="1" applyFont="1" applyBorder="1" applyAlignment="1">
      <alignment horizontal="right" vertical="center" shrinkToFit="1"/>
    </xf>
    <xf numFmtId="178" fontId="12" fillId="0" borderId="37" xfId="16" applyNumberFormat="1" applyFont="1" applyBorder="1" applyAlignment="1">
      <alignment horizontal="center" vertical="center"/>
    </xf>
    <xf numFmtId="178" fontId="12" fillId="0" borderId="57" xfId="16" applyNumberFormat="1" applyFont="1" applyBorder="1" applyAlignment="1">
      <alignment horizontal="center" vertical="center"/>
    </xf>
    <xf numFmtId="177" fontId="12" fillId="0" borderId="58" xfId="17" applyNumberFormat="1" applyFont="1" applyFill="1" applyBorder="1" applyAlignment="1">
      <alignment horizontal="right" vertical="center" shrinkToFit="1"/>
    </xf>
    <xf numFmtId="177" fontId="12" fillId="0" borderId="59" xfId="17" applyNumberFormat="1" applyFont="1" applyFill="1" applyBorder="1" applyAlignment="1">
      <alignment horizontal="right" vertical="center" shrinkToFit="1"/>
    </xf>
    <xf numFmtId="187" fontId="12" fillId="0" borderId="57" xfId="17" applyNumberFormat="1" applyFont="1" applyFill="1" applyBorder="1" applyAlignment="1">
      <alignment horizontal="right" vertical="center" shrinkToFit="1"/>
    </xf>
    <xf numFmtId="177" fontId="12" fillId="0" borderId="60" xfId="17" applyNumberFormat="1" applyFont="1" applyFill="1" applyBorder="1" applyAlignment="1">
      <alignment horizontal="right" vertical="center" shrinkToFit="1"/>
    </xf>
    <xf numFmtId="187" fontId="12" fillId="0" borderId="61" xfId="17" applyNumberFormat="1" applyFont="1" applyFill="1" applyBorder="1" applyAlignment="1">
      <alignment horizontal="right" vertical="center" shrinkToFit="1"/>
    </xf>
    <xf numFmtId="187" fontId="12" fillId="0" borderId="58" xfId="17" applyNumberFormat="1" applyFont="1" applyBorder="1" applyAlignment="1">
      <alignment horizontal="right" vertical="center" shrinkToFit="1"/>
    </xf>
    <xf numFmtId="178" fontId="12" fillId="0" borderId="48" xfId="16" applyNumberFormat="1" applyFont="1" applyBorder="1" applyAlignment="1">
      <alignment horizontal="center" vertical="center"/>
    </xf>
    <xf numFmtId="177" fontId="12" fillId="0" borderId="15" xfId="17" applyNumberFormat="1" applyFont="1" applyBorder="1" applyAlignment="1">
      <alignment horizontal="right" vertical="center" shrinkToFit="1"/>
    </xf>
    <xf numFmtId="177" fontId="12" fillId="0" borderId="41" xfId="17" applyNumberFormat="1" applyFont="1" applyBorder="1" applyAlignment="1">
      <alignment horizontal="right" vertical="center" shrinkToFit="1"/>
    </xf>
    <xf numFmtId="187" fontId="12" fillId="0" borderId="55" xfId="17" applyNumberFormat="1" applyFont="1" applyBorder="1" applyAlignment="1">
      <alignment horizontal="right" vertical="center" shrinkToFit="1"/>
    </xf>
    <xf numFmtId="177" fontId="12" fillId="0" borderId="53" xfId="17" applyNumberFormat="1" applyFont="1" applyBorder="1" applyAlignment="1">
      <alignment horizontal="right" vertical="center" shrinkToFit="1"/>
    </xf>
    <xf numFmtId="187" fontId="12" fillId="0" borderId="12" xfId="17" applyNumberFormat="1" applyFont="1" applyBorder="1" applyAlignment="1">
      <alignment horizontal="right" vertical="center" shrinkToFit="1"/>
    </xf>
    <xf numFmtId="0" fontId="1" fillId="0" borderId="37" xfId="14" applyFont="1" applyFill="1" applyBorder="1">
      <alignment vertical="center"/>
    </xf>
    <xf numFmtId="0" fontId="1" fillId="0" borderId="40" xfId="14" applyFont="1" applyFill="1" applyBorder="1">
      <alignment vertical="center"/>
    </xf>
    <xf numFmtId="0" fontId="21" fillId="0" borderId="0" xfId="6" applyNumberFormat="1" applyFont="1" applyFill="1" applyBorder="1" applyAlignment="1" applyProtection="1">
      <alignment horizontal="left" vertical="center" wrapText="1"/>
      <protection hidden="1"/>
    </xf>
    <xf numFmtId="186" fontId="15" fillId="0" borderId="0" xfId="6" applyNumberFormat="1" applyFont="1" applyFill="1" applyBorder="1" applyAlignment="1" applyProtection="1">
      <alignment horizontal="center" vertical="center" shrinkToFit="1"/>
      <protection hidden="1"/>
    </xf>
    <xf numFmtId="0" fontId="15" fillId="0" borderId="0" xfId="6" applyFont="1" applyFill="1" applyBorder="1" applyAlignment="1" applyProtection="1">
      <alignment horizontal="center" vertical="center" shrinkToFit="1"/>
      <protection hidden="1"/>
    </xf>
    <xf numFmtId="0" fontId="15" fillId="0" borderId="0" xfId="6" applyFont="1" applyFill="1" applyBorder="1" applyAlignment="1">
      <alignment horizontal="center" vertical="center" shrinkToFit="1"/>
    </xf>
    <xf numFmtId="0" fontId="15" fillId="0" borderId="0" xfId="6" applyFont="1" applyFill="1" applyBorder="1" applyAlignment="1">
      <alignment horizontal="center" vertical="center"/>
    </xf>
    <xf numFmtId="49" fontId="15" fillId="0" borderId="0" xfId="6" applyNumberFormat="1" applyFont="1" applyFill="1" applyBorder="1" applyAlignment="1">
      <alignment horizontal="center" vertical="center"/>
    </xf>
    <xf numFmtId="181" fontId="15" fillId="0" borderId="44" xfId="6" applyNumberFormat="1" applyFont="1" applyFill="1" applyBorder="1" applyAlignment="1">
      <alignment horizontal="right" vertical="center" shrinkToFit="1"/>
    </xf>
    <xf numFmtId="181" fontId="15" fillId="0" borderId="18" xfId="6" applyNumberFormat="1" applyFont="1" applyFill="1" applyBorder="1" applyAlignment="1">
      <alignment horizontal="right" vertical="center" shrinkToFit="1"/>
    </xf>
    <xf numFmtId="181" fontId="15" fillId="0" borderId="19" xfId="6" applyNumberFormat="1" applyFont="1" applyFill="1" applyBorder="1" applyAlignment="1">
      <alignment horizontal="right" vertical="center" shrinkToFit="1"/>
    </xf>
    <xf numFmtId="0" fontId="19" fillId="0" borderId="74" xfId="5" applyFont="1" applyFill="1" applyBorder="1" applyAlignment="1">
      <alignment horizontal="left" vertical="center"/>
    </xf>
    <xf numFmtId="0" fontId="19" fillId="0" borderId="75" xfId="5" applyFont="1" applyFill="1" applyBorder="1" applyAlignment="1">
      <alignment horizontal="left" vertical="center"/>
    </xf>
    <xf numFmtId="0" fontId="19" fillId="0" borderId="76" xfId="5" applyFont="1" applyFill="1" applyBorder="1" applyAlignment="1">
      <alignment horizontal="left" vertical="center"/>
    </xf>
    <xf numFmtId="181" fontId="15" fillId="0" borderId="7" xfId="6" applyNumberFormat="1" applyFont="1" applyFill="1" applyBorder="1" applyAlignment="1">
      <alignment horizontal="right" vertical="center" shrinkToFit="1"/>
    </xf>
    <xf numFmtId="181" fontId="15" fillId="0" borderId="0" xfId="6" applyNumberFormat="1" applyFont="1" applyFill="1" applyBorder="1" applyAlignment="1">
      <alignment horizontal="right" vertical="center" shrinkToFit="1"/>
    </xf>
    <xf numFmtId="181" fontId="15" fillId="0" borderId="66" xfId="6" applyNumberFormat="1" applyFont="1" applyFill="1" applyBorder="1" applyAlignment="1">
      <alignment horizontal="right" vertical="center" shrinkToFit="1"/>
    </xf>
    <xf numFmtId="0" fontId="15" fillId="0" borderId="39" xfId="6" applyFont="1" applyFill="1" applyBorder="1" applyAlignment="1">
      <alignment vertical="center"/>
    </xf>
    <xf numFmtId="0" fontId="15" fillId="0" borderId="31" xfId="6" applyFont="1" applyFill="1" applyBorder="1" applyAlignment="1">
      <alignment vertical="center"/>
    </xf>
    <xf numFmtId="0" fontId="15" fillId="0" borderId="42" xfId="6" applyFont="1" applyFill="1" applyBorder="1" applyAlignment="1">
      <alignment vertical="center"/>
    </xf>
    <xf numFmtId="178" fontId="15" fillId="0" borderId="39" xfId="6" applyNumberFormat="1" applyFont="1" applyFill="1" applyBorder="1" applyAlignment="1">
      <alignment horizontal="right" vertical="center" shrinkToFit="1"/>
    </xf>
    <xf numFmtId="178" fontId="15" fillId="0" borderId="31" xfId="6" applyNumberFormat="1" applyFont="1" applyFill="1" applyBorder="1" applyAlignment="1">
      <alignment horizontal="right" vertical="center" shrinkToFit="1"/>
    </xf>
    <xf numFmtId="178" fontId="15" fillId="0" borderId="42" xfId="6" applyNumberFormat="1" applyFont="1" applyFill="1" applyBorder="1" applyAlignment="1">
      <alignment horizontal="right" vertical="center" shrinkToFit="1"/>
    </xf>
    <xf numFmtId="178" fontId="15" fillId="0" borderId="32" xfId="6" applyNumberFormat="1" applyFont="1" applyFill="1" applyBorder="1" applyAlignment="1">
      <alignment horizontal="right" vertical="center" shrinkToFit="1"/>
    </xf>
    <xf numFmtId="0" fontId="19" fillId="0" borderId="7" xfId="5" applyFont="1" applyFill="1" applyBorder="1" applyAlignment="1">
      <alignment horizontal="left" vertical="center"/>
    </xf>
    <xf numFmtId="0" fontId="19" fillId="0" borderId="0" xfId="5" applyFont="1" applyFill="1" applyBorder="1" applyAlignment="1">
      <alignment horizontal="left" vertical="center"/>
    </xf>
    <xf numFmtId="0" fontId="19" fillId="0" borderId="66" xfId="5" applyFont="1" applyFill="1" applyBorder="1" applyAlignment="1">
      <alignment horizontal="left" vertical="center"/>
    </xf>
    <xf numFmtId="0" fontId="19" fillId="0" borderId="36" xfId="5" applyFont="1" applyFill="1" applyBorder="1" applyAlignment="1">
      <alignment horizontal="center" vertical="center" wrapText="1"/>
    </xf>
    <xf numFmtId="0" fontId="19" fillId="0" borderId="8" xfId="5" applyFont="1" applyFill="1" applyBorder="1" applyAlignment="1">
      <alignment horizontal="center" vertical="center" wrapText="1"/>
    </xf>
    <xf numFmtId="0" fontId="19" fillId="0" borderId="9" xfId="5" applyFont="1" applyFill="1" applyBorder="1" applyAlignment="1">
      <alignment horizontal="center" vertical="center" wrapText="1"/>
    </xf>
    <xf numFmtId="0" fontId="19" fillId="0" borderId="7"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66" xfId="5" applyFont="1" applyFill="1" applyBorder="1" applyAlignment="1">
      <alignment horizontal="center" vertical="center" wrapText="1"/>
    </xf>
    <xf numFmtId="0" fontId="19" fillId="0" borderId="74" xfId="5" applyFont="1" applyFill="1" applyBorder="1" applyAlignment="1">
      <alignment horizontal="center" vertical="center" wrapText="1"/>
    </xf>
    <xf numFmtId="0" fontId="19" fillId="0" borderId="75" xfId="5" applyFont="1" applyFill="1" applyBorder="1" applyAlignment="1">
      <alignment horizontal="center" vertical="center" wrapText="1"/>
    </xf>
    <xf numFmtId="0" fontId="19" fillId="0" borderId="76" xfId="5" applyFont="1" applyFill="1" applyBorder="1" applyAlignment="1">
      <alignment horizontal="center" vertical="center" wrapText="1"/>
    </xf>
    <xf numFmtId="0" fontId="19" fillId="0" borderId="36" xfId="5" applyFont="1" applyFill="1" applyBorder="1" applyAlignment="1">
      <alignment horizontal="left" vertical="center"/>
    </xf>
    <xf numFmtId="0" fontId="19" fillId="0" borderId="8" xfId="5" applyFont="1" applyFill="1" applyBorder="1" applyAlignment="1">
      <alignment horizontal="left" vertical="center"/>
    </xf>
    <xf numFmtId="0" fontId="19" fillId="0" borderId="9" xfId="5" applyFont="1" applyFill="1" applyBorder="1" applyAlignment="1">
      <alignment horizontal="left" vertical="center"/>
    </xf>
    <xf numFmtId="178" fontId="15" fillId="0" borderId="36" xfId="6" applyNumberFormat="1" applyFont="1" applyFill="1" applyBorder="1" applyAlignment="1">
      <alignment horizontal="right" vertical="center" shrinkToFit="1"/>
    </xf>
    <xf numFmtId="178" fontId="15" fillId="0" borderId="8" xfId="6" applyNumberFormat="1" applyFont="1" applyFill="1" applyBorder="1" applyAlignment="1">
      <alignment horizontal="right" vertical="center" shrinkToFit="1"/>
    </xf>
    <xf numFmtId="178" fontId="15" fillId="0" borderId="9" xfId="6" applyNumberFormat="1" applyFont="1" applyFill="1" applyBorder="1" applyAlignment="1">
      <alignment horizontal="right" vertical="center" shrinkToFit="1"/>
    </xf>
    <xf numFmtId="0" fontId="21" fillId="0" borderId="0" xfId="6" applyFont="1" applyFill="1" applyBorder="1" applyAlignment="1">
      <alignment horizontal="left" vertical="center" wrapText="1"/>
    </xf>
    <xf numFmtId="0" fontId="21" fillId="0" borderId="66" xfId="6" applyFont="1" applyFill="1" applyBorder="1" applyAlignment="1">
      <alignment horizontal="left" vertical="center" wrapText="1"/>
    </xf>
    <xf numFmtId="178" fontId="15" fillId="0" borderId="7" xfId="6" applyNumberFormat="1" applyFont="1" applyFill="1" applyBorder="1" applyAlignment="1">
      <alignment horizontal="right" vertical="center" shrinkToFit="1"/>
    </xf>
    <xf numFmtId="178" fontId="15" fillId="0" borderId="0" xfId="6" applyNumberFormat="1" applyFont="1" applyFill="1" applyBorder="1" applyAlignment="1">
      <alignment horizontal="right" vertical="center" shrinkToFit="1"/>
    </xf>
    <xf numFmtId="178" fontId="15" fillId="0" borderId="66" xfId="6" applyNumberFormat="1" applyFont="1" applyFill="1" applyBorder="1" applyAlignment="1">
      <alignment horizontal="right" vertical="center" shrinkToFit="1"/>
    </xf>
    <xf numFmtId="178" fontId="15" fillId="0" borderId="74" xfId="6" applyNumberFormat="1" applyFont="1" applyFill="1" applyBorder="1" applyAlignment="1">
      <alignment horizontal="right" vertical="center" shrinkToFit="1"/>
    </xf>
    <xf numFmtId="178" fontId="15" fillId="0" borderId="75" xfId="6" applyNumberFormat="1" applyFont="1" applyFill="1" applyBorder="1" applyAlignment="1">
      <alignment horizontal="right" vertical="center" shrinkToFit="1"/>
    </xf>
    <xf numFmtId="178" fontId="15" fillId="0" borderId="76" xfId="6" applyNumberFormat="1" applyFont="1" applyFill="1" applyBorder="1" applyAlignment="1">
      <alignment horizontal="right" vertical="center" shrinkToFit="1"/>
    </xf>
    <xf numFmtId="0" fontId="15" fillId="0" borderId="74" xfId="6" applyFont="1" applyFill="1" applyBorder="1" applyAlignment="1">
      <alignment horizontal="left" vertical="center"/>
    </xf>
    <xf numFmtId="0" fontId="15" fillId="0" borderId="75" xfId="6" applyFont="1" applyFill="1" applyBorder="1" applyAlignment="1">
      <alignment horizontal="left" vertical="center"/>
    </xf>
    <xf numFmtId="0" fontId="15" fillId="0" borderId="76" xfId="6" applyFont="1" applyFill="1" applyBorder="1" applyAlignment="1">
      <alignment horizontal="left" vertical="center"/>
    </xf>
    <xf numFmtId="0" fontId="15" fillId="0" borderId="7" xfId="6" applyFont="1" applyFill="1" applyBorder="1" applyAlignment="1">
      <alignment horizontal="left" vertical="center"/>
    </xf>
    <xf numFmtId="0" fontId="15" fillId="0" borderId="0" xfId="6" applyFont="1" applyFill="1" applyBorder="1" applyAlignment="1">
      <alignment horizontal="left" vertical="center"/>
    </xf>
    <xf numFmtId="0" fontId="15" fillId="0" borderId="66" xfId="6" applyFont="1" applyFill="1" applyBorder="1" applyAlignment="1">
      <alignment horizontal="left" vertical="center"/>
    </xf>
    <xf numFmtId="0" fontId="15" fillId="0" borderId="41" xfId="6" applyFont="1" applyFill="1" applyBorder="1" applyAlignment="1">
      <alignment horizontal="center" vertical="center" wrapText="1"/>
    </xf>
    <xf numFmtId="0" fontId="15" fillId="0" borderId="12" xfId="6" applyFont="1" applyFill="1" applyBorder="1" applyAlignment="1">
      <alignment horizontal="center" vertical="center"/>
    </xf>
    <xf numFmtId="0" fontId="15" fillId="0" borderId="48" xfId="6" applyFont="1" applyFill="1" applyBorder="1" applyAlignment="1">
      <alignment horizontal="center" vertical="center"/>
    </xf>
    <xf numFmtId="0" fontId="15" fillId="0" borderId="37" xfId="6" applyFont="1" applyFill="1" applyBorder="1" applyAlignment="1">
      <alignment horizontal="center" vertical="center"/>
    </xf>
    <xf numFmtId="0" fontId="15" fillId="0" borderId="54" xfId="6" applyFont="1" applyFill="1" applyBorder="1" applyAlignment="1">
      <alignment horizontal="center" vertical="center"/>
    </xf>
    <xf numFmtId="0" fontId="15" fillId="0" borderId="40" xfId="6" applyFont="1" applyFill="1" applyBorder="1" applyAlignment="1">
      <alignment horizontal="center" vertical="center"/>
    </xf>
    <xf numFmtId="0" fontId="15" fillId="0" borderId="12" xfId="6" applyFont="1" applyFill="1" applyBorder="1" applyAlignment="1">
      <alignment horizontal="center" vertical="center" wrapText="1"/>
    </xf>
    <xf numFmtId="0" fontId="15" fillId="0" borderId="48" xfId="6" applyFont="1" applyFill="1" applyBorder="1" applyAlignment="1">
      <alignment horizontal="center" vertical="center" wrapText="1"/>
    </xf>
    <xf numFmtId="0" fontId="15" fillId="0" borderId="37" xfId="6" applyFont="1" applyFill="1" applyBorder="1" applyAlignment="1">
      <alignment horizontal="center" vertical="center" wrapText="1"/>
    </xf>
    <xf numFmtId="0" fontId="15" fillId="0" borderId="54" xfId="6" applyFont="1" applyFill="1" applyBorder="1" applyAlignment="1">
      <alignment horizontal="center" vertical="center" wrapText="1"/>
    </xf>
    <xf numFmtId="0" fontId="15" fillId="0" borderId="40" xfId="6" applyFont="1" applyFill="1" applyBorder="1" applyAlignment="1">
      <alignment horizontal="center" vertical="center" wrapText="1"/>
    </xf>
    <xf numFmtId="0" fontId="21" fillId="0" borderId="41" xfId="6" applyFont="1" applyFill="1" applyBorder="1" applyAlignment="1">
      <alignment horizontal="center" vertical="center" wrapText="1"/>
    </xf>
    <xf numFmtId="0" fontId="21" fillId="0" borderId="12" xfId="6" applyFont="1" applyFill="1" applyBorder="1" applyAlignment="1">
      <alignment horizontal="center" vertical="center" wrapText="1"/>
    </xf>
    <xf numFmtId="0" fontId="21" fillId="0" borderId="13" xfId="6" applyFont="1" applyFill="1" applyBorder="1" applyAlignment="1">
      <alignment horizontal="center" vertical="center" wrapText="1"/>
    </xf>
    <xf numFmtId="0" fontId="21" fillId="0" borderId="37" xfId="6" applyFont="1" applyFill="1" applyBorder="1" applyAlignment="1">
      <alignment horizontal="center" vertical="center" wrapText="1"/>
    </xf>
    <xf numFmtId="0" fontId="21" fillId="0" borderId="54" xfId="6" applyFont="1" applyFill="1" applyBorder="1" applyAlignment="1">
      <alignment horizontal="center" vertical="center" wrapText="1"/>
    </xf>
    <xf numFmtId="0" fontId="21" fillId="0" borderId="67" xfId="6" applyFont="1" applyFill="1" applyBorder="1" applyAlignment="1">
      <alignment horizontal="center" vertical="center" wrapText="1"/>
    </xf>
    <xf numFmtId="0" fontId="15" fillId="0" borderId="11" xfId="6" applyFont="1" applyFill="1" applyBorder="1" applyAlignment="1">
      <alignment horizontal="center" vertical="center" textRotation="255"/>
    </xf>
    <xf numFmtId="0" fontId="15" fillId="0" borderId="12" xfId="6" applyFont="1" applyFill="1" applyBorder="1" applyAlignment="1">
      <alignment horizontal="center" vertical="center" textRotation="255"/>
    </xf>
    <xf numFmtId="0" fontId="15" fillId="0" borderId="48" xfId="6" applyFont="1" applyFill="1" applyBorder="1" applyAlignment="1">
      <alignment horizontal="center" vertical="center" textRotation="255"/>
    </xf>
    <xf numFmtId="0" fontId="15" fillId="0" borderId="7" xfId="6" applyFont="1" applyFill="1" applyBorder="1" applyAlignment="1">
      <alignment horizontal="center" vertical="center" textRotation="255"/>
    </xf>
    <xf numFmtId="0" fontId="15" fillId="0" borderId="0" xfId="6" applyFont="1" applyFill="1" applyBorder="1" applyAlignment="1">
      <alignment horizontal="center" vertical="center" textRotation="255"/>
    </xf>
    <xf numFmtId="0" fontId="15" fillId="0" borderId="38" xfId="6" applyFont="1" applyFill="1" applyBorder="1" applyAlignment="1">
      <alignment horizontal="center" vertical="center" textRotation="255"/>
    </xf>
    <xf numFmtId="0" fontId="15" fillId="0" borderId="74" xfId="6" applyFont="1" applyFill="1" applyBorder="1" applyAlignment="1">
      <alignment horizontal="center" vertical="center" textRotation="255"/>
    </xf>
    <xf numFmtId="0" fontId="15" fillId="0" borderId="75" xfId="6" applyFont="1" applyFill="1" applyBorder="1" applyAlignment="1">
      <alignment horizontal="center" vertical="center" textRotation="255"/>
    </xf>
    <xf numFmtId="0" fontId="15" fillId="0" borderId="70" xfId="6" applyFont="1" applyFill="1" applyBorder="1" applyAlignment="1">
      <alignment horizontal="center" vertical="center" textRotation="255"/>
    </xf>
    <xf numFmtId="0" fontId="15" fillId="0" borderId="41" xfId="6" applyFont="1" applyFill="1" applyBorder="1" applyAlignment="1">
      <alignment horizontal="center" vertical="center"/>
    </xf>
    <xf numFmtId="0" fontId="21" fillId="0" borderId="48" xfId="6" applyFont="1" applyFill="1" applyBorder="1" applyAlignment="1">
      <alignment horizontal="center" vertical="center" wrapText="1"/>
    </xf>
    <xf numFmtId="0" fontId="21" fillId="0" borderId="40" xfId="6" applyFont="1" applyFill="1" applyBorder="1" applyAlignment="1">
      <alignment horizontal="center" vertical="center" wrapText="1"/>
    </xf>
    <xf numFmtId="0" fontId="15" fillId="0" borderId="41" xfId="6" applyFont="1" applyFill="1" applyBorder="1" applyAlignment="1">
      <alignment horizontal="center" vertical="center" textRotation="255"/>
    </xf>
    <xf numFmtId="0" fontId="15" fillId="0" borderId="64" xfId="6" applyFont="1" applyFill="1" applyBorder="1" applyAlignment="1">
      <alignment horizontal="center" vertical="center" textRotation="255"/>
    </xf>
    <xf numFmtId="0" fontId="15" fillId="0" borderId="37" xfId="6" applyFont="1" applyFill="1" applyBorder="1" applyAlignment="1">
      <alignment horizontal="center" vertical="center" textRotation="255"/>
    </xf>
    <xf numFmtId="0" fontId="15" fillId="0" borderId="54" xfId="6" applyFont="1" applyFill="1" applyBorder="1" applyAlignment="1">
      <alignment horizontal="center" vertical="center" textRotation="255"/>
    </xf>
    <xf numFmtId="0" fontId="15" fillId="0" borderId="40" xfId="6" applyFont="1" applyFill="1" applyBorder="1" applyAlignment="1">
      <alignment horizontal="center" vertical="center" textRotation="255"/>
    </xf>
    <xf numFmtId="0" fontId="15" fillId="0" borderId="44" xfId="6" applyFont="1" applyFill="1" applyBorder="1" applyAlignment="1">
      <alignment vertical="center"/>
    </xf>
    <xf numFmtId="0" fontId="15" fillId="0" borderId="18" xfId="6" applyFont="1" applyFill="1" applyBorder="1" applyAlignment="1">
      <alignment vertical="center"/>
    </xf>
    <xf numFmtId="0" fontId="15" fillId="0" borderId="43" xfId="6" applyFont="1" applyFill="1" applyBorder="1" applyAlignment="1">
      <alignment vertical="center"/>
    </xf>
    <xf numFmtId="178" fontId="15" fillId="0" borderId="44" xfId="6" applyNumberFormat="1" applyFont="1" applyFill="1" applyBorder="1" applyAlignment="1">
      <alignment horizontal="right" vertical="center"/>
    </xf>
    <xf numFmtId="178" fontId="15" fillId="0" borderId="18" xfId="6" applyNumberFormat="1" applyFont="1" applyFill="1" applyBorder="1" applyAlignment="1">
      <alignment horizontal="right" vertical="center"/>
    </xf>
    <xf numFmtId="178" fontId="15" fillId="0" borderId="43" xfId="6" applyNumberFormat="1" applyFont="1" applyFill="1" applyBorder="1" applyAlignment="1">
      <alignment horizontal="right" vertical="center"/>
    </xf>
    <xf numFmtId="0" fontId="15" fillId="0" borderId="72" xfId="6" applyFont="1" applyFill="1" applyBorder="1" applyAlignment="1">
      <alignment horizontal="center" vertical="center" shrinkToFit="1"/>
    </xf>
    <xf numFmtId="0" fontId="15" fillId="0" borderId="75" xfId="6" applyFont="1" applyFill="1" applyBorder="1" applyAlignment="1">
      <alignment horizontal="center" vertical="center" shrinkToFit="1"/>
    </xf>
    <xf numFmtId="0" fontId="15" fillId="0" borderId="70" xfId="6" applyFont="1" applyFill="1" applyBorder="1" applyAlignment="1">
      <alignment horizontal="center" vertical="center" shrinkToFit="1"/>
    </xf>
    <xf numFmtId="0" fontId="22" fillId="0" borderId="31" xfId="6" applyFont="1" applyFill="1" applyBorder="1">
      <alignment vertical="center"/>
    </xf>
    <xf numFmtId="0" fontId="22" fillId="0" borderId="42" xfId="6" applyFont="1" applyFill="1" applyBorder="1">
      <alignment vertical="center"/>
    </xf>
    <xf numFmtId="0" fontId="15" fillId="0" borderId="39" xfId="6" applyFont="1" applyFill="1" applyBorder="1" applyAlignment="1">
      <alignment horizontal="center" vertical="center"/>
    </xf>
    <xf numFmtId="0" fontId="15" fillId="0" borderId="31" xfId="6" applyFont="1" applyFill="1" applyBorder="1" applyAlignment="1">
      <alignment horizontal="center" vertical="center"/>
    </xf>
    <xf numFmtId="0" fontId="15" fillId="0" borderId="81" xfId="6" applyFont="1" applyFill="1" applyBorder="1" applyAlignment="1">
      <alignment horizontal="center" vertical="center"/>
    </xf>
    <xf numFmtId="0" fontId="15" fillId="0" borderId="25" xfId="6" applyFont="1" applyFill="1" applyBorder="1" applyAlignment="1">
      <alignment horizontal="center" vertical="center"/>
    </xf>
    <xf numFmtId="0" fontId="15" fillId="0" borderId="26" xfId="6" applyFont="1" applyFill="1" applyBorder="1" applyAlignment="1">
      <alignment horizontal="center" vertical="center"/>
    </xf>
    <xf numFmtId="0" fontId="15" fillId="0" borderId="78" xfId="6" applyFont="1" applyFill="1" applyBorder="1" applyAlignment="1">
      <alignment horizontal="center" vertical="center"/>
    </xf>
    <xf numFmtId="0" fontId="15" fillId="0" borderId="77" xfId="6" applyFont="1" applyFill="1" applyBorder="1" applyAlignment="1">
      <alignment horizontal="center" vertical="center"/>
    </xf>
    <xf numFmtId="0" fontId="15" fillId="0" borderId="51" xfId="6" applyFont="1" applyFill="1" applyBorder="1" applyAlignment="1">
      <alignment horizontal="center" vertical="center"/>
    </xf>
    <xf numFmtId="183" fontId="15" fillId="0" borderId="51" xfId="6" applyNumberFormat="1" applyFont="1" applyFill="1" applyBorder="1" applyAlignment="1">
      <alignment horizontal="right" vertical="center" shrinkToFit="1"/>
    </xf>
    <xf numFmtId="183" fontId="15" fillId="0" borderId="79" xfId="6" applyNumberFormat="1" applyFont="1" applyFill="1" applyBorder="1" applyAlignment="1">
      <alignment horizontal="right" vertical="center" shrinkToFit="1"/>
    </xf>
    <xf numFmtId="183" fontId="15" fillId="0" borderId="6" xfId="6" applyNumberFormat="1" applyFont="1" applyFill="1" applyBorder="1" applyAlignment="1">
      <alignment horizontal="right" vertical="center" shrinkToFit="1"/>
    </xf>
    <xf numFmtId="181" fontId="15" fillId="0" borderId="43" xfId="6" applyNumberFormat="1" applyFont="1" applyFill="1" applyBorder="1" applyAlignment="1">
      <alignment horizontal="right" vertical="center" shrinkToFit="1"/>
    </xf>
    <xf numFmtId="0" fontId="15" fillId="0" borderId="30" xfId="6" applyFont="1" applyFill="1" applyBorder="1" applyAlignment="1">
      <alignment vertical="center"/>
    </xf>
    <xf numFmtId="178" fontId="15" fillId="0" borderId="51" xfId="6" applyNumberFormat="1" applyFont="1" applyFill="1" applyBorder="1" applyAlignment="1">
      <alignment horizontal="right" vertical="center" shrinkToFit="1"/>
    </xf>
    <xf numFmtId="178" fontId="15" fillId="0" borderId="79" xfId="6" applyNumberFormat="1" applyFont="1" applyFill="1" applyBorder="1" applyAlignment="1">
      <alignment horizontal="right" vertical="center" shrinkToFit="1"/>
    </xf>
    <xf numFmtId="178" fontId="15" fillId="0" borderId="6" xfId="6" applyNumberFormat="1" applyFont="1" applyFill="1" applyBorder="1" applyAlignment="1">
      <alignment horizontal="right" vertical="center" shrinkToFit="1"/>
    </xf>
    <xf numFmtId="181" fontId="15" fillId="0" borderId="75" xfId="6" applyNumberFormat="1" applyFont="1" applyFill="1" applyBorder="1" applyAlignment="1">
      <alignment horizontal="right" vertical="center"/>
    </xf>
    <xf numFmtId="181" fontId="15" fillId="0" borderId="76" xfId="6" applyNumberFormat="1" applyFont="1" applyFill="1" applyBorder="1" applyAlignment="1">
      <alignment horizontal="right" vertical="center"/>
    </xf>
    <xf numFmtId="0" fontId="15" fillId="0" borderId="17" xfId="6" applyFont="1" applyFill="1" applyBorder="1" applyAlignment="1">
      <alignment vertical="center"/>
    </xf>
    <xf numFmtId="0" fontId="15" fillId="0" borderId="22" xfId="6" applyFont="1" applyFill="1" applyBorder="1" applyAlignment="1">
      <alignment horizontal="center" vertical="center"/>
    </xf>
    <xf numFmtId="0" fontId="15" fillId="0" borderId="19" xfId="6" applyFont="1" applyFill="1" applyBorder="1" applyAlignment="1">
      <alignment horizontal="center" vertical="center"/>
    </xf>
    <xf numFmtId="0" fontId="15" fillId="0" borderId="80" xfId="6" applyFont="1" applyFill="1" applyBorder="1" applyAlignment="1">
      <alignment horizontal="center" vertical="center"/>
    </xf>
    <xf numFmtId="0" fontId="15" fillId="0" borderId="36" xfId="6" applyFont="1" applyFill="1" applyBorder="1" applyAlignment="1">
      <alignment horizontal="center" vertical="center"/>
    </xf>
    <xf numFmtId="0" fontId="15" fillId="0" borderId="8" xfId="6" applyFont="1" applyFill="1" applyBorder="1" applyAlignment="1">
      <alignment horizontal="center" vertical="center"/>
    </xf>
    <xf numFmtId="0" fontId="15" fillId="0" borderId="74" xfId="6" applyFont="1" applyFill="1" applyBorder="1" applyAlignment="1">
      <alignment horizontal="center" vertical="center"/>
    </xf>
    <xf numFmtId="0" fontId="15" fillId="0" borderId="75" xfId="6" applyFont="1" applyFill="1" applyBorder="1" applyAlignment="1">
      <alignment horizontal="center" vertical="center"/>
    </xf>
    <xf numFmtId="178" fontId="15" fillId="0" borderId="8" xfId="6" applyNumberFormat="1" applyFont="1" applyFill="1" applyBorder="1" applyAlignment="1">
      <alignment horizontal="right" vertical="center"/>
    </xf>
    <xf numFmtId="178" fontId="15" fillId="0" borderId="9" xfId="6" applyNumberFormat="1" applyFont="1" applyFill="1" applyBorder="1" applyAlignment="1">
      <alignment horizontal="right" vertical="center"/>
    </xf>
    <xf numFmtId="0" fontId="19" fillId="0" borderId="44" xfId="7" applyFont="1" applyFill="1" applyBorder="1" applyAlignment="1">
      <alignment horizontal="center" vertical="center" shrinkToFit="1"/>
    </xf>
    <xf numFmtId="0" fontId="19" fillId="0" borderId="18" xfId="7" applyFont="1" applyFill="1" applyBorder="1" applyAlignment="1">
      <alignment horizontal="center" vertical="center" shrinkToFit="1"/>
    </xf>
    <xf numFmtId="0" fontId="19" fillId="0" borderId="43" xfId="7" applyFont="1" applyFill="1" applyBorder="1" applyAlignment="1">
      <alignment horizontal="center" vertical="center" shrinkToFit="1"/>
    </xf>
    <xf numFmtId="185" fontId="19" fillId="0" borderId="41" xfId="6" applyNumberFormat="1" applyFont="1" applyFill="1" applyBorder="1" applyAlignment="1">
      <alignment horizontal="right" vertical="center" shrinkToFit="1"/>
    </xf>
    <xf numFmtId="185" fontId="19" fillId="0" borderId="12" xfId="6" applyNumberFormat="1" applyFont="1" applyFill="1" applyBorder="1" applyAlignment="1">
      <alignment horizontal="right" vertical="center" shrinkToFit="1"/>
    </xf>
    <xf numFmtId="185" fontId="19" fillId="0" borderId="13" xfId="6" applyNumberFormat="1" applyFont="1" applyFill="1" applyBorder="1" applyAlignment="1">
      <alignment horizontal="right" vertical="center" shrinkToFit="1"/>
    </xf>
    <xf numFmtId="0" fontId="15" fillId="0" borderId="11" xfId="6" applyFont="1" applyFill="1" applyBorder="1" applyAlignment="1">
      <alignment horizontal="center" vertical="center"/>
    </xf>
    <xf numFmtId="0" fontId="15" fillId="0" borderId="70" xfId="6" applyFont="1" applyFill="1" applyBorder="1" applyAlignment="1">
      <alignment horizontal="center" vertical="center"/>
    </xf>
    <xf numFmtId="0" fontId="19" fillId="0" borderId="41" xfId="6" applyFont="1" applyFill="1" applyBorder="1" applyAlignment="1">
      <alignment vertical="center"/>
    </xf>
    <xf numFmtId="0" fontId="19" fillId="0" borderId="12" xfId="6" applyFont="1" applyFill="1" applyBorder="1" applyAlignment="1">
      <alignment vertical="center"/>
    </xf>
    <xf numFmtId="0" fontId="19" fillId="0" borderId="48" xfId="6" applyFont="1" applyFill="1" applyBorder="1" applyAlignment="1">
      <alignment vertical="center"/>
    </xf>
    <xf numFmtId="181" fontId="15" fillId="0" borderId="39" xfId="6" applyNumberFormat="1" applyFont="1" applyFill="1" applyBorder="1" applyAlignment="1">
      <alignment horizontal="right" vertical="center" shrinkToFit="1"/>
    </xf>
    <xf numFmtId="181" fontId="15" fillId="0" borderId="31" xfId="6" applyNumberFormat="1" applyFont="1" applyFill="1" applyBorder="1" applyAlignment="1">
      <alignment horizontal="right" vertical="center" shrinkToFit="1"/>
    </xf>
    <xf numFmtId="181" fontId="15" fillId="0" borderId="42" xfId="6" applyNumberFormat="1" applyFont="1" applyFill="1" applyBorder="1" applyAlignment="1">
      <alignment horizontal="right" vertical="center" shrinkToFit="1"/>
    </xf>
    <xf numFmtId="181" fontId="15" fillId="0" borderId="32" xfId="6" applyNumberFormat="1" applyFont="1" applyFill="1" applyBorder="1" applyAlignment="1">
      <alignment horizontal="right" vertical="center" shrinkToFit="1"/>
    </xf>
    <xf numFmtId="0" fontId="19" fillId="0" borderId="41" xfId="7" applyFont="1" applyFill="1" applyBorder="1" applyAlignment="1">
      <alignment horizontal="center" vertical="center" shrinkToFit="1"/>
    </xf>
    <xf numFmtId="0" fontId="19" fillId="0" borderId="12" xfId="7" applyFont="1" applyFill="1" applyBorder="1" applyAlignment="1">
      <alignment horizontal="center" vertical="center" shrinkToFit="1"/>
    </xf>
    <xf numFmtId="0" fontId="19" fillId="0" borderId="48" xfId="7" applyFont="1" applyFill="1" applyBorder="1" applyAlignment="1">
      <alignment horizontal="center" vertical="center" shrinkToFit="1"/>
    </xf>
    <xf numFmtId="178" fontId="19" fillId="0" borderId="39" xfId="6" applyNumberFormat="1" applyFont="1" applyFill="1" applyBorder="1" applyAlignment="1">
      <alignment horizontal="right" vertical="center" shrinkToFit="1"/>
    </xf>
    <xf numFmtId="178" fontId="19" fillId="0" borderId="31" xfId="6" applyNumberFormat="1" applyFont="1" applyFill="1" applyBorder="1" applyAlignment="1">
      <alignment horizontal="right" vertical="center" shrinkToFit="1"/>
    </xf>
    <xf numFmtId="178" fontId="19" fillId="0" borderId="32" xfId="6" applyNumberFormat="1" applyFont="1" applyFill="1" applyBorder="1" applyAlignment="1">
      <alignment horizontal="right" vertical="center" shrinkToFit="1"/>
    </xf>
    <xf numFmtId="0" fontId="15" fillId="0" borderId="24" xfId="6" applyFont="1" applyFill="1" applyBorder="1" applyAlignment="1">
      <alignment horizontal="center" vertical="center"/>
    </xf>
    <xf numFmtId="181" fontId="15" fillId="0" borderId="74" xfId="6" applyNumberFormat="1" applyFont="1" applyFill="1" applyBorder="1" applyAlignment="1">
      <alignment horizontal="right" vertical="center" shrinkToFit="1"/>
    </xf>
    <xf numFmtId="181" fontId="15" fillId="0" borderId="75" xfId="6" applyNumberFormat="1" applyFont="1" applyFill="1" applyBorder="1" applyAlignment="1">
      <alignment horizontal="right" vertical="center" shrinkToFit="1"/>
    </xf>
    <xf numFmtId="181" fontId="15" fillId="0" borderId="76" xfId="6"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3" fontId="15" fillId="0" borderId="7" xfId="6" applyNumberFormat="1" applyFont="1" applyFill="1" applyBorder="1" applyAlignment="1">
      <alignment horizontal="right" vertical="center" shrinkToFit="1"/>
    </xf>
    <xf numFmtId="183" fontId="15" fillId="0" borderId="0" xfId="6" applyNumberFormat="1" applyFont="1" applyFill="1" applyBorder="1" applyAlignment="1">
      <alignment horizontal="right" vertical="center" shrinkToFit="1"/>
    </xf>
    <xf numFmtId="183" fontId="15" fillId="0" borderId="66" xfId="6" applyNumberFormat="1" applyFont="1" applyFill="1" applyBorder="1" applyAlignment="1">
      <alignment horizontal="right" vertical="center" shrinkToFit="1"/>
    </xf>
    <xf numFmtId="0" fontId="15" fillId="0" borderId="36" xfId="6" applyFont="1" applyFill="1" applyBorder="1" applyAlignment="1">
      <alignment horizontal="center" vertical="center" wrapText="1"/>
    </xf>
    <xf numFmtId="0" fontId="15" fillId="0" borderId="8" xfId="6" applyFont="1" applyFill="1" applyBorder="1" applyAlignment="1">
      <alignment horizontal="center" vertical="center" wrapText="1"/>
    </xf>
    <xf numFmtId="0" fontId="15" fillId="0" borderId="23" xfId="6" applyFont="1" applyFill="1" applyBorder="1" applyAlignment="1">
      <alignment horizontal="center" vertical="center" wrapText="1"/>
    </xf>
    <xf numFmtId="0" fontId="15" fillId="0" borderId="7" xfId="6" applyFont="1" applyFill="1" applyBorder="1" applyAlignment="1">
      <alignment horizontal="center" vertical="center" wrapText="1"/>
    </xf>
    <xf numFmtId="0" fontId="15" fillId="0" borderId="0" xfId="6" applyFont="1" applyFill="1" applyBorder="1" applyAlignment="1">
      <alignment horizontal="center" vertical="center" wrapText="1"/>
    </xf>
    <xf numFmtId="0" fontId="15" fillId="0" borderId="38" xfId="6" applyFont="1" applyFill="1" applyBorder="1" applyAlignment="1">
      <alignment horizontal="center" vertical="center" wrapText="1"/>
    </xf>
    <xf numFmtId="0" fontId="15" fillId="0" borderId="74" xfId="6" applyFont="1" applyFill="1" applyBorder="1" applyAlignment="1">
      <alignment horizontal="center" vertical="center" wrapText="1"/>
    </xf>
    <xf numFmtId="0" fontId="15" fillId="0" borderId="75" xfId="6" applyFont="1" applyFill="1" applyBorder="1" applyAlignment="1">
      <alignment horizontal="center" vertical="center" wrapText="1"/>
    </xf>
    <xf numFmtId="0" fontId="15" fillId="0" borderId="70" xfId="6" applyFont="1" applyFill="1" applyBorder="1" applyAlignment="1">
      <alignment horizontal="center" vertical="center" wrapText="1"/>
    </xf>
    <xf numFmtId="0" fontId="19" fillId="0" borderId="62" xfId="6" applyFont="1" applyFill="1" applyBorder="1" applyAlignment="1">
      <alignment vertical="center"/>
    </xf>
    <xf numFmtId="0" fontId="19" fillId="0" borderId="25" xfId="6" applyFont="1" applyFill="1" applyBorder="1" applyAlignment="1">
      <alignment vertical="center"/>
    </xf>
    <xf numFmtId="0" fontId="19" fillId="0" borderId="46" xfId="6" applyFont="1" applyFill="1" applyBorder="1" applyAlignment="1">
      <alignment vertical="center"/>
    </xf>
    <xf numFmtId="178" fontId="19" fillId="0" borderId="62" xfId="6" applyNumberFormat="1" applyFont="1" applyFill="1" applyBorder="1" applyAlignment="1">
      <alignment horizontal="right" vertical="center" shrinkToFit="1"/>
    </xf>
    <xf numFmtId="178" fontId="19" fillId="0" borderId="8" xfId="6" applyNumberFormat="1" applyFont="1" applyFill="1" applyBorder="1" applyAlignment="1">
      <alignment horizontal="right" vertical="center" shrinkToFit="1"/>
    </xf>
    <xf numFmtId="178" fontId="19" fillId="0" borderId="9" xfId="6" applyNumberFormat="1" applyFont="1" applyFill="1" applyBorder="1" applyAlignment="1">
      <alignment horizontal="right" vertical="center" shrinkToFit="1"/>
    </xf>
    <xf numFmtId="0" fontId="15" fillId="0" borderId="30" xfId="6" applyFont="1" applyFill="1" applyBorder="1" applyAlignment="1">
      <alignment horizontal="center" vertical="center"/>
    </xf>
    <xf numFmtId="0" fontId="15" fillId="0" borderId="42" xfId="6" applyFont="1" applyFill="1" applyBorder="1" applyAlignment="1">
      <alignment horizontal="center" vertical="center"/>
    </xf>
    <xf numFmtId="0" fontId="15" fillId="0" borderId="39" xfId="6" applyFont="1" applyFill="1" applyBorder="1" applyAlignment="1">
      <alignment horizontal="center" vertical="center" shrinkToFit="1"/>
    </xf>
    <xf numFmtId="0" fontId="15" fillId="0" borderId="31" xfId="6" applyFont="1" applyFill="1" applyBorder="1" applyAlignment="1">
      <alignment horizontal="center" vertical="center" shrinkToFit="1"/>
    </xf>
    <xf numFmtId="0" fontId="15" fillId="0" borderId="42" xfId="6" applyFont="1" applyFill="1" applyBorder="1" applyAlignment="1">
      <alignment horizontal="center" vertical="center" shrinkToFit="1"/>
    </xf>
    <xf numFmtId="0" fontId="15" fillId="0" borderId="32" xfId="6" applyFont="1" applyFill="1" applyBorder="1" applyAlignment="1">
      <alignment horizontal="center" vertical="center" shrinkToFit="1"/>
    </xf>
    <xf numFmtId="0" fontId="19" fillId="0" borderId="31" xfId="6" applyFont="1" applyFill="1" applyBorder="1" applyAlignment="1">
      <alignment vertical="center"/>
    </xf>
    <xf numFmtId="0" fontId="19" fillId="0" borderId="42" xfId="6" applyFont="1" applyFill="1" applyBorder="1" applyAlignment="1">
      <alignment vertical="center"/>
    </xf>
    <xf numFmtId="185" fontId="15" fillId="0" borderId="44" xfId="6" applyNumberFormat="1" applyFont="1" applyFill="1" applyBorder="1" applyAlignment="1">
      <alignment horizontal="right" vertical="center" shrinkToFit="1"/>
    </xf>
    <xf numFmtId="185" fontId="15" fillId="0" borderId="18" xfId="6" applyNumberFormat="1" applyFont="1" applyFill="1" applyBorder="1" applyAlignment="1">
      <alignment horizontal="right" vertical="center" shrinkToFit="1"/>
    </xf>
    <xf numFmtId="185" fontId="15" fillId="0" borderId="19" xfId="6" applyNumberFormat="1" applyFont="1" applyFill="1" applyBorder="1" applyAlignment="1">
      <alignment horizontal="right" vertical="center" shrinkToFit="1"/>
    </xf>
    <xf numFmtId="0" fontId="15" fillId="0" borderId="1" xfId="6" applyFont="1" applyFill="1" applyBorder="1" applyAlignment="1">
      <alignment horizontal="center" vertical="center"/>
    </xf>
    <xf numFmtId="0" fontId="15" fillId="0" borderId="2" xfId="6" applyFont="1" applyFill="1" applyBorder="1" applyAlignment="1">
      <alignment horizontal="center" vertical="center"/>
    </xf>
    <xf numFmtId="0" fontId="15" fillId="0" borderId="45" xfId="6" applyFont="1" applyFill="1" applyBorder="1" applyAlignment="1">
      <alignment vertical="center"/>
    </xf>
    <xf numFmtId="0" fontId="15" fillId="0" borderId="25" xfId="6" applyFont="1" applyFill="1" applyBorder="1" applyAlignment="1">
      <alignment vertical="center"/>
    </xf>
    <xf numFmtId="0" fontId="15" fillId="0" borderId="46" xfId="6" applyFont="1" applyFill="1" applyBorder="1" applyAlignment="1">
      <alignment vertical="center"/>
    </xf>
    <xf numFmtId="178" fontId="15" fillId="0" borderId="45" xfId="6" applyNumberFormat="1" applyFont="1" applyFill="1" applyBorder="1" applyAlignment="1">
      <alignment horizontal="right" vertical="center" shrinkToFit="1"/>
    </xf>
    <xf numFmtId="178" fontId="15" fillId="0" borderId="25" xfId="6" applyNumberFormat="1" applyFont="1" applyFill="1" applyBorder="1" applyAlignment="1">
      <alignment horizontal="right" vertical="center" shrinkToFit="1"/>
    </xf>
    <xf numFmtId="178" fontId="15" fillId="0" borderId="26" xfId="6" applyNumberFormat="1" applyFont="1" applyFill="1" applyBorder="1" applyAlignment="1">
      <alignment horizontal="right" vertical="center" shrinkToFit="1"/>
    </xf>
    <xf numFmtId="0" fontId="15" fillId="0" borderId="9" xfId="6" applyFont="1" applyFill="1" applyBorder="1" applyAlignment="1">
      <alignment horizontal="center" vertical="center"/>
    </xf>
    <xf numFmtId="0" fontId="15" fillId="0" borderId="7" xfId="6" applyFont="1" applyFill="1" applyBorder="1" applyAlignment="1">
      <alignment horizontal="center" vertical="center"/>
    </xf>
    <xf numFmtId="0" fontId="15" fillId="0" borderId="66" xfId="6" applyFont="1" applyFill="1" applyBorder="1" applyAlignment="1">
      <alignment horizontal="center" vertical="center"/>
    </xf>
    <xf numFmtId="182" fontId="15" fillId="0" borderId="7" xfId="6" applyNumberFormat="1" applyFont="1" applyFill="1" applyBorder="1" applyAlignment="1">
      <alignment horizontal="right" vertical="center" shrinkToFit="1"/>
    </xf>
    <xf numFmtId="182" fontId="15" fillId="0" borderId="0" xfId="6" applyNumberFormat="1" applyFont="1" applyFill="1" applyBorder="1" applyAlignment="1">
      <alignment horizontal="right" vertical="center" shrinkToFit="1"/>
    </xf>
    <xf numFmtId="182" fontId="15" fillId="0" borderId="66" xfId="6" applyNumberFormat="1" applyFont="1" applyFill="1" applyBorder="1" applyAlignment="1">
      <alignment horizontal="right" vertical="center" shrinkToFit="1"/>
    </xf>
    <xf numFmtId="0" fontId="15" fillId="0" borderId="14" xfId="6" applyFont="1" applyFill="1" applyBorder="1" applyAlignment="1">
      <alignment horizontal="center" vertical="center"/>
    </xf>
    <xf numFmtId="0" fontId="15" fillId="0" borderId="15" xfId="6" applyFont="1" applyFill="1" applyBorder="1" applyAlignment="1">
      <alignment horizontal="center" vertical="center"/>
    </xf>
    <xf numFmtId="0" fontId="15" fillId="0" borderId="49" xfId="6" applyFont="1" applyFill="1" applyBorder="1" applyAlignment="1">
      <alignment horizontal="center" vertical="center"/>
    </xf>
    <xf numFmtId="0" fontId="15" fillId="0" borderId="38" xfId="6" applyFont="1" applyFill="1" applyBorder="1" applyAlignment="1">
      <alignment horizontal="center" vertical="center"/>
    </xf>
    <xf numFmtId="0" fontId="15" fillId="0" borderId="63" xfId="6" applyFont="1" applyFill="1" applyBorder="1" applyAlignment="1">
      <alignment horizontal="center" vertical="center"/>
    </xf>
    <xf numFmtId="0" fontId="15" fillId="0" borderId="50" xfId="6" applyFont="1" applyFill="1" applyBorder="1" applyAlignment="1">
      <alignment horizontal="center" vertical="center"/>
    </xf>
    <xf numFmtId="0" fontId="15" fillId="0" borderId="71" xfId="6" applyFont="1" applyFill="1" applyBorder="1" applyAlignment="1">
      <alignment horizontal="center" vertical="center"/>
    </xf>
    <xf numFmtId="0" fontId="15" fillId="0" borderId="16" xfId="6" applyFont="1" applyFill="1" applyBorder="1" applyAlignment="1">
      <alignment horizontal="center" vertical="center"/>
    </xf>
    <xf numFmtId="0" fontId="15" fillId="0" borderId="64" xfId="6" applyFont="1" applyFill="1" applyBorder="1" applyAlignment="1">
      <alignment horizontal="center" vertical="center"/>
    </xf>
    <xf numFmtId="0" fontId="15" fillId="0" borderId="65" xfId="6" applyFont="1" applyFill="1" applyBorder="1" applyAlignment="1">
      <alignment horizontal="center" vertical="center"/>
    </xf>
    <xf numFmtId="0" fontId="15" fillId="0" borderId="72" xfId="6" applyFont="1" applyFill="1" applyBorder="1" applyAlignment="1">
      <alignment horizontal="center" vertical="center"/>
    </xf>
    <xf numFmtId="0" fontId="15" fillId="0" borderId="73" xfId="6" applyFont="1" applyFill="1" applyBorder="1" applyAlignment="1">
      <alignment horizontal="center" vertical="center"/>
    </xf>
    <xf numFmtId="49" fontId="15" fillId="0" borderId="41" xfId="6" applyNumberFormat="1" applyFont="1" applyFill="1" applyBorder="1" applyAlignment="1">
      <alignment horizontal="center" vertical="center"/>
    </xf>
    <xf numFmtId="49" fontId="15" fillId="0" borderId="12" xfId="6" applyNumberFormat="1" applyFont="1" applyFill="1" applyBorder="1" applyAlignment="1">
      <alignment horizontal="center" vertical="center"/>
    </xf>
    <xf numFmtId="49" fontId="15" fillId="0" borderId="13" xfId="6" applyNumberFormat="1" applyFont="1" applyFill="1" applyBorder="1" applyAlignment="1">
      <alignment horizontal="center" vertical="center"/>
    </xf>
    <xf numFmtId="49" fontId="15" fillId="0" borderId="64" xfId="6" applyNumberFormat="1" applyFont="1" applyFill="1" applyBorder="1" applyAlignment="1">
      <alignment horizontal="center" vertical="center"/>
    </xf>
    <xf numFmtId="49" fontId="15" fillId="0" borderId="66" xfId="6" applyNumberFormat="1" applyFont="1" applyFill="1" applyBorder="1" applyAlignment="1">
      <alignment horizontal="center" vertical="center"/>
    </xf>
    <xf numFmtId="49" fontId="15" fillId="0" borderId="72" xfId="6" applyNumberFormat="1" applyFont="1" applyFill="1" applyBorder="1" applyAlignment="1">
      <alignment horizontal="center" vertical="center"/>
    </xf>
    <xf numFmtId="49" fontId="15" fillId="0" borderId="75" xfId="6" applyNumberFormat="1" applyFont="1" applyFill="1" applyBorder="1" applyAlignment="1">
      <alignment horizontal="center" vertical="center"/>
    </xf>
    <xf numFmtId="49" fontId="15" fillId="0" borderId="76" xfId="6" applyNumberFormat="1" applyFont="1" applyFill="1" applyBorder="1" applyAlignment="1">
      <alignment horizontal="center" vertical="center"/>
    </xf>
    <xf numFmtId="0" fontId="15" fillId="0" borderId="36" xfId="6" applyFont="1" applyFill="1" applyBorder="1" applyAlignment="1">
      <alignment horizontal="left" vertical="center"/>
    </xf>
    <xf numFmtId="0" fontId="15" fillId="0" borderId="8" xfId="6" applyFont="1" applyFill="1" applyBorder="1" applyAlignment="1">
      <alignment horizontal="left" vertical="center"/>
    </xf>
    <xf numFmtId="0" fontId="15" fillId="0" borderId="9" xfId="6" applyFont="1" applyFill="1" applyBorder="1" applyAlignment="1">
      <alignment horizontal="left" vertical="center"/>
    </xf>
    <xf numFmtId="181" fontId="15" fillId="0" borderId="36" xfId="6" applyNumberFormat="1" applyFont="1" applyFill="1" applyBorder="1" applyAlignment="1">
      <alignment horizontal="right" vertical="center" shrinkToFit="1"/>
    </xf>
    <xf numFmtId="181" fontId="15" fillId="0" borderId="8" xfId="6" applyNumberFormat="1" applyFont="1" applyFill="1" applyBorder="1" applyAlignment="1">
      <alignment horizontal="right" vertical="center" shrinkToFit="1"/>
    </xf>
    <xf numFmtId="181" fontId="15" fillId="0" borderId="9" xfId="6" applyNumberFormat="1" applyFont="1" applyFill="1" applyBorder="1" applyAlignment="1">
      <alignment horizontal="right" vertical="center" shrinkToFit="1"/>
    </xf>
    <xf numFmtId="49" fontId="16" fillId="0" borderId="0" xfId="6" applyNumberFormat="1" applyFont="1" applyFill="1" applyAlignment="1">
      <alignment horizontal="center" vertical="center"/>
    </xf>
    <xf numFmtId="0" fontId="15" fillId="0" borderId="4" xfId="6" applyFont="1" applyFill="1" applyBorder="1" applyAlignment="1">
      <alignment horizontal="center" vertical="center"/>
    </xf>
    <xf numFmtId="0" fontId="15" fillId="0" borderId="23" xfId="6" applyFont="1" applyFill="1" applyBorder="1" applyAlignment="1">
      <alignment horizontal="center" vertical="center"/>
    </xf>
    <xf numFmtId="0" fontId="15" fillId="0" borderId="5" xfId="6" applyFont="1" applyFill="1" applyBorder="1" applyAlignment="1">
      <alignment horizontal="center" vertical="center"/>
    </xf>
    <xf numFmtId="0" fontId="15" fillId="0" borderId="68" xfId="6" applyFont="1" applyFill="1" applyBorder="1" applyAlignment="1">
      <alignment horizontal="center" vertical="center"/>
    </xf>
    <xf numFmtId="0" fontId="15" fillId="0" borderId="47" xfId="6" applyFont="1" applyFill="1" applyBorder="1" applyAlignment="1">
      <alignment horizontal="center" vertical="center"/>
    </xf>
    <xf numFmtId="0" fontId="15" fillId="0" borderId="62" xfId="6" applyFont="1" applyFill="1" applyBorder="1" applyAlignment="1">
      <alignment horizontal="center" vertical="center"/>
    </xf>
    <xf numFmtId="0" fontId="15" fillId="0" borderId="10" xfId="6" applyFont="1" applyFill="1" applyBorder="1" applyAlignment="1">
      <alignment horizontal="center" vertical="center"/>
    </xf>
    <xf numFmtId="0" fontId="15" fillId="0" borderId="69" xfId="6" applyFont="1" applyFill="1" applyBorder="1" applyAlignment="1">
      <alignment horizontal="center" vertical="center"/>
    </xf>
    <xf numFmtId="0" fontId="15" fillId="0" borderId="67" xfId="6" applyFont="1" applyFill="1" applyBorder="1" applyAlignment="1">
      <alignment horizontal="center" vertical="center"/>
    </xf>
    <xf numFmtId="0" fontId="15" fillId="0" borderId="3" xfId="6" applyFont="1" applyFill="1" applyBorder="1" applyAlignment="1">
      <alignment horizontal="center" vertical="center"/>
    </xf>
    <xf numFmtId="0" fontId="15" fillId="0" borderId="37" xfId="9" applyFont="1" applyBorder="1">
      <alignment vertical="center"/>
    </xf>
    <xf numFmtId="0" fontId="15" fillId="0" borderId="54" xfId="9" applyFont="1" applyBorder="1">
      <alignment vertical="center"/>
    </xf>
    <xf numFmtId="0" fontId="15" fillId="0" borderId="40" xfId="9" applyFont="1" applyBorder="1">
      <alignment vertical="center"/>
    </xf>
    <xf numFmtId="178" fontId="15" fillId="0" borderId="37" xfId="9" applyNumberFormat="1" applyFont="1" applyFill="1" applyBorder="1" applyAlignment="1">
      <alignment horizontal="right" vertical="center" shrinkToFit="1"/>
    </xf>
    <xf numFmtId="0" fontId="1" fillId="0" borderId="54" xfId="9" applyFill="1" applyBorder="1" applyAlignment="1">
      <alignment horizontal="right" vertical="center" shrinkToFit="1"/>
    </xf>
    <xf numFmtId="0" fontId="1" fillId="0" borderId="89" xfId="9" applyFill="1" applyBorder="1" applyAlignment="1">
      <alignment horizontal="right" vertical="center" shrinkToFit="1"/>
    </xf>
    <xf numFmtId="181" fontId="15" fillId="0" borderId="91" xfId="9" applyNumberFormat="1" applyFont="1" applyFill="1" applyBorder="1" applyAlignment="1">
      <alignment horizontal="right" vertical="center" shrinkToFit="1"/>
    </xf>
    <xf numFmtId="181" fontId="1" fillId="0" borderId="54" xfId="9" applyNumberFormat="1" applyFill="1" applyBorder="1" applyAlignment="1">
      <alignment horizontal="right" vertical="center" shrinkToFit="1"/>
    </xf>
    <xf numFmtId="181" fontId="1" fillId="0" borderId="89" xfId="9" applyNumberFormat="1" applyFill="1" applyBorder="1" applyAlignment="1">
      <alignment horizontal="right" vertical="center" shrinkToFit="1"/>
    </xf>
    <xf numFmtId="178" fontId="15" fillId="0" borderId="91" xfId="9" applyNumberFormat="1" applyFont="1" applyFill="1" applyBorder="1" applyAlignment="1">
      <alignment horizontal="right" vertical="center" shrinkToFit="1"/>
    </xf>
    <xf numFmtId="178" fontId="15" fillId="4" borderId="91" xfId="9" applyNumberFormat="1" applyFont="1" applyFill="1" applyBorder="1" applyAlignment="1">
      <alignment horizontal="right" vertical="center" shrinkToFit="1"/>
    </xf>
    <xf numFmtId="178" fontId="15" fillId="4" borderId="54" xfId="9" applyNumberFormat="1" applyFont="1" applyFill="1" applyBorder="1" applyAlignment="1">
      <alignment horizontal="right" vertical="center" shrinkToFit="1"/>
    </xf>
    <xf numFmtId="178" fontId="15" fillId="4" borderId="89" xfId="9" applyNumberFormat="1" applyFont="1" applyFill="1" applyBorder="1" applyAlignment="1">
      <alignment horizontal="right" vertical="center" shrinkToFit="1"/>
    </xf>
    <xf numFmtId="0" fontId="15" fillId="4" borderId="91" xfId="9" applyFont="1" applyFill="1" applyBorder="1" applyAlignment="1">
      <alignment horizontal="right" vertical="center" shrinkToFit="1"/>
    </xf>
    <xf numFmtId="0" fontId="15" fillId="4" borderId="54" xfId="9" applyFont="1" applyFill="1" applyBorder="1" applyAlignment="1">
      <alignment horizontal="right" vertical="center" shrinkToFit="1"/>
    </xf>
    <xf numFmtId="0" fontId="15" fillId="4" borderId="40" xfId="9" applyFont="1" applyFill="1" applyBorder="1" applyAlignment="1">
      <alignment horizontal="right" vertical="center" shrinkToFit="1"/>
    </xf>
    <xf numFmtId="0" fontId="15" fillId="0" borderId="64" xfId="9" applyFont="1" applyBorder="1">
      <alignment vertical="center"/>
    </xf>
    <xf numFmtId="0" fontId="15" fillId="0" borderId="0" xfId="9" applyFont="1" applyBorder="1">
      <alignment vertical="center"/>
    </xf>
    <xf numFmtId="0" fontId="15" fillId="0" borderId="38" xfId="9" applyFont="1" applyBorder="1">
      <alignment vertical="center"/>
    </xf>
    <xf numFmtId="178" fontId="15" fillId="0" borderId="64" xfId="9" applyNumberFormat="1" applyFont="1" applyFill="1" applyBorder="1" applyAlignment="1">
      <alignment horizontal="right" vertical="center" shrinkToFit="1"/>
    </xf>
    <xf numFmtId="178" fontId="15" fillId="0" borderId="0" xfId="9" applyNumberFormat="1" applyFont="1" applyFill="1" applyBorder="1" applyAlignment="1">
      <alignment horizontal="right" vertical="center" shrinkToFit="1"/>
    </xf>
    <xf numFmtId="178" fontId="15" fillId="0" borderId="85" xfId="9" applyNumberFormat="1" applyFont="1" applyFill="1" applyBorder="1" applyAlignment="1">
      <alignment horizontal="right" vertical="center" shrinkToFit="1"/>
    </xf>
    <xf numFmtId="181" fontId="15" fillId="0" borderId="88" xfId="9" applyNumberFormat="1" applyFont="1" applyFill="1" applyBorder="1" applyAlignment="1">
      <alignment horizontal="right" vertical="center" shrinkToFit="1"/>
    </xf>
    <xf numFmtId="181" fontId="15" fillId="0" borderId="0" xfId="9" applyNumberFormat="1" applyFont="1" applyFill="1" applyBorder="1" applyAlignment="1">
      <alignment horizontal="right" vertical="center" shrinkToFit="1"/>
    </xf>
    <xf numFmtId="181" fontId="15" fillId="0" borderId="85" xfId="9" applyNumberFormat="1" applyFont="1" applyFill="1" applyBorder="1" applyAlignment="1">
      <alignment horizontal="right" vertical="center" shrinkToFit="1"/>
    </xf>
    <xf numFmtId="178" fontId="15" fillId="0" borderId="88" xfId="9" applyNumberFormat="1" applyFont="1" applyFill="1" applyBorder="1" applyAlignment="1">
      <alignment horizontal="right" vertical="center" shrinkToFit="1"/>
    </xf>
    <xf numFmtId="178" fontId="15" fillId="4" borderId="88" xfId="9" applyNumberFormat="1" applyFont="1" applyFill="1" applyBorder="1" applyAlignment="1">
      <alignment horizontal="right" vertical="center" shrinkToFit="1"/>
    </xf>
    <xf numFmtId="178" fontId="15" fillId="4" borderId="0" xfId="9" applyNumberFormat="1" applyFont="1" applyFill="1" applyBorder="1" applyAlignment="1">
      <alignment horizontal="right" vertical="center" shrinkToFit="1"/>
    </xf>
    <xf numFmtId="178" fontId="15" fillId="4" borderId="85" xfId="9" applyNumberFormat="1" applyFont="1" applyFill="1" applyBorder="1" applyAlignment="1">
      <alignment horizontal="right" vertical="center" shrinkToFit="1"/>
    </xf>
    <xf numFmtId="0" fontId="15" fillId="4" borderId="88" xfId="9" applyFont="1" applyFill="1" applyBorder="1" applyAlignment="1">
      <alignment horizontal="right" vertical="center" shrinkToFit="1"/>
    </xf>
    <xf numFmtId="0" fontId="15" fillId="4" borderId="0" xfId="9" applyFont="1" applyFill="1" applyBorder="1" applyAlignment="1">
      <alignment horizontal="right" vertical="center" shrinkToFit="1"/>
    </xf>
    <xf numFmtId="0" fontId="15" fillId="4" borderId="38" xfId="9" applyFont="1" applyFill="1" applyBorder="1" applyAlignment="1">
      <alignment horizontal="right" vertical="center" shrinkToFit="1"/>
    </xf>
    <xf numFmtId="0" fontId="15" fillId="0" borderId="41" xfId="9" applyFont="1" applyBorder="1" applyAlignment="1">
      <alignment horizontal="center" vertical="center" textRotation="255"/>
    </xf>
    <xf numFmtId="0" fontId="15" fillId="0" borderId="48" xfId="9" applyFont="1" applyBorder="1" applyAlignment="1">
      <alignment horizontal="center" vertical="center" textRotation="255"/>
    </xf>
    <xf numFmtId="0" fontId="15" fillId="0" borderId="64" xfId="9" applyFont="1" applyBorder="1" applyAlignment="1">
      <alignment horizontal="center" vertical="center" textRotation="255"/>
    </xf>
    <xf numFmtId="0" fontId="15" fillId="0" borderId="38" xfId="9" applyFont="1" applyBorder="1" applyAlignment="1">
      <alignment horizontal="center" vertical="center" textRotation="255"/>
    </xf>
    <xf numFmtId="0" fontId="15" fillId="0" borderId="37" xfId="9" applyFont="1" applyBorder="1" applyAlignment="1">
      <alignment horizontal="center" vertical="center" textRotation="255"/>
    </xf>
    <xf numFmtId="0" fontId="15" fillId="0" borderId="40" xfId="9" applyFont="1" applyBorder="1" applyAlignment="1">
      <alignment horizontal="center" vertical="center" textRotation="255"/>
    </xf>
    <xf numFmtId="0" fontId="1" fillId="0" borderId="0" xfId="9" applyFill="1" applyAlignment="1">
      <alignment horizontal="right" vertical="center" shrinkToFit="1"/>
    </xf>
    <xf numFmtId="0" fontId="1" fillId="0" borderId="85" xfId="9" applyFill="1" applyBorder="1" applyAlignment="1">
      <alignment horizontal="right" vertical="center" shrinkToFit="1"/>
    </xf>
    <xf numFmtId="181" fontId="1" fillId="0" borderId="0" xfId="9" applyNumberFormat="1" applyFill="1" applyAlignment="1">
      <alignment horizontal="right" vertical="center" shrinkToFit="1"/>
    </xf>
    <xf numFmtId="181" fontId="1" fillId="0" borderId="85" xfId="9" applyNumberFormat="1" applyFill="1" applyBorder="1" applyAlignment="1">
      <alignment horizontal="right" vertical="center" shrinkToFit="1"/>
    </xf>
    <xf numFmtId="178" fontId="15" fillId="0" borderId="54" xfId="9" applyNumberFormat="1" applyFont="1" applyFill="1" applyBorder="1" applyAlignment="1">
      <alignment horizontal="right" vertical="center" shrinkToFit="1"/>
    </xf>
    <xf numFmtId="178" fontId="15" fillId="0" borderId="89" xfId="9" applyNumberFormat="1" applyFont="1" applyFill="1" applyBorder="1" applyAlignment="1">
      <alignment horizontal="right" vertical="center" shrinkToFit="1"/>
    </xf>
    <xf numFmtId="181" fontId="15" fillId="0" borderId="90" xfId="9" applyNumberFormat="1" applyFont="1" applyFill="1" applyBorder="1" applyAlignment="1">
      <alignment horizontal="right" vertical="center" shrinkToFit="1"/>
    </xf>
    <xf numFmtId="178" fontId="15" fillId="0" borderId="90" xfId="9" applyNumberFormat="1" applyFont="1" applyFill="1" applyBorder="1" applyAlignment="1">
      <alignment horizontal="right" vertical="center" shrinkToFit="1"/>
    </xf>
    <xf numFmtId="181" fontId="15" fillId="0" borderId="54" xfId="9" applyNumberFormat="1" applyFont="1" applyFill="1" applyBorder="1" applyAlignment="1">
      <alignment horizontal="right" vertical="center" shrinkToFit="1"/>
    </xf>
    <xf numFmtId="181" fontId="15" fillId="0" borderId="40" xfId="9" applyNumberFormat="1" applyFont="1" applyFill="1" applyBorder="1" applyAlignment="1">
      <alignment horizontal="right" vertical="center" shrinkToFit="1"/>
    </xf>
    <xf numFmtId="0" fontId="1" fillId="0" borderId="40" xfId="9" applyFill="1" applyBorder="1" applyAlignment="1">
      <alignment horizontal="right" vertical="center" shrinkToFit="1"/>
    </xf>
    <xf numFmtId="0" fontId="15" fillId="0" borderId="54" xfId="9" applyFont="1" applyFill="1" applyBorder="1">
      <alignment vertical="center"/>
    </xf>
    <xf numFmtId="0" fontId="15" fillId="0" borderId="40" xfId="9" applyFont="1" applyFill="1" applyBorder="1">
      <alignment vertical="center"/>
    </xf>
    <xf numFmtId="178" fontId="15" fillId="0" borderId="40" xfId="9" applyNumberFormat="1" applyFont="1" applyFill="1" applyBorder="1" applyAlignment="1">
      <alignment horizontal="right" vertical="center" shrinkToFit="1"/>
    </xf>
    <xf numFmtId="181" fontId="15" fillId="0" borderId="86" xfId="9" applyNumberFormat="1" applyFont="1" applyFill="1" applyBorder="1" applyAlignment="1">
      <alignment horizontal="right" vertical="center" shrinkToFit="1"/>
    </xf>
    <xf numFmtId="178" fontId="15" fillId="0" borderId="86" xfId="9" applyNumberFormat="1" applyFont="1" applyFill="1" applyBorder="1" applyAlignment="1">
      <alignment horizontal="right" vertical="center" shrinkToFit="1"/>
    </xf>
    <xf numFmtId="181" fontId="15" fillId="0" borderId="38" xfId="9" applyNumberFormat="1" applyFont="1" applyFill="1" applyBorder="1" applyAlignment="1">
      <alignment horizontal="right" vertical="center" shrinkToFit="1"/>
    </xf>
    <xf numFmtId="0" fontId="15" fillId="0" borderId="37" xfId="9" applyFont="1" applyFill="1" applyBorder="1" applyAlignment="1">
      <alignment horizontal="left" vertical="center"/>
    </xf>
    <xf numFmtId="0" fontId="15" fillId="0" borderId="54" xfId="9" applyFont="1" applyFill="1" applyBorder="1" applyAlignment="1">
      <alignment horizontal="left" vertical="center"/>
    </xf>
    <xf numFmtId="0" fontId="15" fillId="0" borderId="40" xfId="9" applyFont="1" applyFill="1" applyBorder="1" applyAlignment="1">
      <alignment horizontal="left" vertical="center"/>
    </xf>
    <xf numFmtId="0" fontId="15" fillId="0" borderId="64" xfId="9" applyFont="1" applyFill="1" applyBorder="1">
      <alignment vertical="center"/>
    </xf>
    <xf numFmtId="0" fontId="15" fillId="0" borderId="0" xfId="9" applyFont="1" applyFill="1" applyBorder="1">
      <alignment vertical="center"/>
    </xf>
    <xf numFmtId="0" fontId="15" fillId="0" borderId="38" xfId="9" applyFont="1" applyFill="1" applyBorder="1">
      <alignment vertical="center"/>
    </xf>
    <xf numFmtId="181" fontId="1" fillId="0" borderId="38" xfId="9" applyNumberFormat="1" applyFill="1" applyBorder="1" applyAlignment="1">
      <alignment horizontal="right" vertical="center" shrinkToFit="1"/>
    </xf>
    <xf numFmtId="0" fontId="15" fillId="0" borderId="64" xfId="9" applyFont="1" applyFill="1" applyBorder="1" applyAlignment="1">
      <alignment horizontal="left" vertical="center"/>
    </xf>
    <xf numFmtId="0" fontId="15" fillId="0" borderId="0" xfId="9" applyFont="1" applyFill="1" applyBorder="1" applyAlignment="1">
      <alignment horizontal="left" vertical="center"/>
    </xf>
    <xf numFmtId="0" fontId="15" fillId="0" borderId="38" xfId="9" applyFont="1" applyFill="1" applyBorder="1" applyAlignment="1">
      <alignment horizontal="left" vertical="center"/>
    </xf>
    <xf numFmtId="0" fontId="1" fillId="0" borderId="38" xfId="9" applyFill="1" applyBorder="1" applyAlignment="1">
      <alignment horizontal="right" vertical="center" shrinkToFit="1"/>
    </xf>
    <xf numFmtId="178" fontId="15" fillId="0" borderId="38" xfId="9" applyNumberFormat="1" applyFont="1" applyFill="1" applyBorder="1" applyAlignment="1">
      <alignment horizontal="right" vertical="center" shrinkToFit="1"/>
    </xf>
    <xf numFmtId="0" fontId="15" fillId="0" borderId="64" xfId="9" applyFont="1" applyFill="1" applyBorder="1" applyAlignment="1">
      <alignment horizontal="center" vertical="center" wrapText="1"/>
    </xf>
    <xf numFmtId="0" fontId="15" fillId="0" borderId="0" xfId="9" applyFont="1" applyFill="1" applyBorder="1" applyAlignment="1">
      <alignment horizontal="center" vertical="center" wrapText="1"/>
    </xf>
    <xf numFmtId="0" fontId="15" fillId="0" borderId="37" xfId="9" applyFont="1" applyFill="1" applyBorder="1" applyAlignment="1">
      <alignment horizontal="center" vertical="center" wrapText="1"/>
    </xf>
    <xf numFmtId="0" fontId="15" fillId="0" borderId="54" xfId="9" applyFont="1" applyFill="1" applyBorder="1" applyAlignment="1">
      <alignment horizontal="center" vertical="center" wrapText="1"/>
    </xf>
    <xf numFmtId="0" fontId="15" fillId="0" borderId="41" xfId="9" applyFont="1" applyFill="1" applyBorder="1" applyAlignment="1">
      <alignment horizontal="left" vertical="center"/>
    </xf>
    <xf numFmtId="0" fontId="15" fillId="0" borderId="12" xfId="9" applyFont="1" applyFill="1" applyBorder="1" applyAlignment="1">
      <alignment horizontal="left" vertical="center"/>
    </xf>
    <xf numFmtId="0" fontId="15" fillId="0" borderId="48" xfId="9" applyFont="1" applyFill="1" applyBorder="1" applyAlignment="1">
      <alignment horizontal="left" vertical="center"/>
    </xf>
    <xf numFmtId="178" fontId="15" fillId="0" borderId="41" xfId="9" applyNumberFormat="1" applyFont="1" applyFill="1" applyBorder="1" applyAlignment="1">
      <alignment horizontal="right" vertical="center" shrinkToFit="1"/>
    </xf>
    <xf numFmtId="178" fontId="15" fillId="0" borderId="12" xfId="9" applyNumberFormat="1" applyFont="1" applyFill="1" applyBorder="1" applyAlignment="1">
      <alignment horizontal="right" vertical="center" shrinkToFit="1"/>
    </xf>
    <xf numFmtId="178" fontId="15" fillId="0" borderId="48" xfId="9" applyNumberFormat="1" applyFont="1" applyFill="1" applyBorder="1" applyAlignment="1">
      <alignment horizontal="right" vertical="center" shrinkToFit="1"/>
    </xf>
    <xf numFmtId="0" fontId="15" fillId="0" borderId="41" xfId="9" applyFont="1" applyFill="1" applyBorder="1">
      <alignment vertical="center"/>
    </xf>
    <xf numFmtId="0" fontId="15" fillId="0" borderId="12" xfId="9" applyFont="1" applyFill="1" applyBorder="1">
      <alignment vertical="center"/>
    </xf>
    <xf numFmtId="0" fontId="15" fillId="0" borderId="48" xfId="9" applyFont="1" applyFill="1" applyBorder="1">
      <alignment vertical="center"/>
    </xf>
    <xf numFmtId="0" fontId="15" fillId="0" borderId="39" xfId="9" applyFont="1" applyBorder="1" applyAlignment="1">
      <alignment horizontal="center" vertical="center"/>
    </xf>
    <xf numFmtId="0" fontId="15" fillId="0" borderId="31" xfId="9" applyFont="1" applyBorder="1" applyAlignment="1">
      <alignment horizontal="center" vertical="center"/>
    </xf>
    <xf numFmtId="0" fontId="15" fillId="0" borderId="42" xfId="9" applyFont="1" applyBorder="1" applyAlignment="1">
      <alignment horizontal="center" vertical="center"/>
    </xf>
    <xf numFmtId="181" fontId="15" fillId="0" borderId="37" xfId="9" applyNumberFormat="1" applyFont="1" applyFill="1" applyBorder="1" applyAlignment="1">
      <alignment horizontal="right" vertical="center" shrinkToFit="1"/>
    </xf>
    <xf numFmtId="0" fontId="1" fillId="0" borderId="0" xfId="9" applyFill="1" applyBorder="1" applyAlignment="1">
      <alignment horizontal="right" vertical="center" shrinkToFit="1"/>
    </xf>
    <xf numFmtId="0" fontId="15" fillId="0" borderId="41" xfId="9" applyFont="1" applyBorder="1">
      <alignment vertical="center"/>
    </xf>
    <xf numFmtId="0" fontId="15" fillId="0" borderId="12" xfId="9" applyFont="1" applyBorder="1">
      <alignment vertical="center"/>
    </xf>
    <xf numFmtId="0" fontId="15" fillId="0" borderId="48" xfId="9" applyFont="1" applyBorder="1">
      <alignment vertical="center"/>
    </xf>
    <xf numFmtId="181" fontId="15" fillId="0" borderId="41" xfId="9" applyNumberFormat="1" applyFont="1" applyFill="1" applyBorder="1" applyAlignment="1">
      <alignment horizontal="right" vertical="center" shrinkToFit="1"/>
    </xf>
    <xf numFmtId="0" fontId="1" fillId="0" borderId="12" xfId="9" applyFill="1" applyBorder="1" applyAlignment="1">
      <alignment horizontal="right" vertical="center" shrinkToFit="1"/>
    </xf>
    <xf numFmtId="181" fontId="15" fillId="0" borderId="12" xfId="9" applyNumberFormat="1" applyFont="1" applyFill="1" applyBorder="1" applyAlignment="1">
      <alignment horizontal="right" vertical="center" shrinkToFit="1"/>
    </xf>
    <xf numFmtId="0" fontId="1" fillId="0" borderId="48" xfId="9" applyFill="1" applyBorder="1" applyAlignment="1">
      <alignment horizontal="right" vertical="center" shrinkToFit="1"/>
    </xf>
    <xf numFmtId="181" fontId="15" fillId="0" borderId="64" xfId="9" applyNumberFormat="1" applyFont="1" applyFill="1" applyBorder="1" applyAlignment="1">
      <alignment horizontal="right" vertical="center" shrinkToFit="1"/>
    </xf>
    <xf numFmtId="0" fontId="1" fillId="0" borderId="31" xfId="9" applyBorder="1" applyAlignment="1">
      <alignment horizontal="center" vertical="center"/>
    </xf>
    <xf numFmtId="0" fontId="1" fillId="0" borderId="42" xfId="9" applyBorder="1" applyAlignment="1">
      <alignment horizontal="center" vertical="center"/>
    </xf>
    <xf numFmtId="0" fontId="15" fillId="0" borderId="41" xfId="9" applyFont="1" applyBorder="1" applyAlignment="1">
      <alignment horizontal="center" vertical="center" wrapText="1"/>
    </xf>
    <xf numFmtId="0" fontId="15" fillId="0" borderId="12" xfId="9" applyFont="1" applyBorder="1" applyAlignment="1">
      <alignment horizontal="center" vertical="center" wrapText="1"/>
    </xf>
    <xf numFmtId="0" fontId="15" fillId="0" borderId="64" xfId="9" applyFont="1" applyBorder="1" applyAlignment="1">
      <alignment horizontal="center" vertical="center" wrapText="1"/>
    </xf>
    <xf numFmtId="0" fontId="15" fillId="0" borderId="0" xfId="9" applyFont="1" applyBorder="1" applyAlignment="1">
      <alignment horizontal="center" vertical="center" wrapText="1"/>
    </xf>
    <xf numFmtId="0" fontId="15" fillId="0" borderId="37" xfId="9" applyFont="1" applyBorder="1" applyAlignment="1">
      <alignment horizontal="center" vertical="center" wrapText="1"/>
    </xf>
    <xf numFmtId="0" fontId="15" fillId="0" borderId="54" xfId="9" applyFont="1" applyBorder="1" applyAlignment="1">
      <alignment horizontal="center" vertical="center" wrapText="1"/>
    </xf>
    <xf numFmtId="0" fontId="15" fillId="0" borderId="12" xfId="9" applyFont="1" applyBorder="1" applyAlignment="1">
      <alignment vertical="center" textRotation="255"/>
    </xf>
    <xf numFmtId="0" fontId="15" fillId="0" borderId="0" xfId="9" applyFont="1" applyBorder="1" applyAlignment="1">
      <alignment vertical="center" textRotation="255"/>
    </xf>
    <xf numFmtId="0" fontId="15" fillId="0" borderId="54" xfId="9" applyFont="1" applyBorder="1" applyAlignment="1">
      <alignment vertical="center" textRotation="255"/>
    </xf>
    <xf numFmtId="0" fontId="15" fillId="0" borderId="41" xfId="9" applyFont="1" applyFill="1" applyBorder="1" applyAlignment="1">
      <alignment horizontal="center" vertical="center" textRotation="255"/>
    </xf>
    <xf numFmtId="0" fontId="15" fillId="0" borderId="48" xfId="9" applyFont="1" applyFill="1" applyBorder="1" applyAlignment="1">
      <alignment horizontal="center" vertical="center" textRotation="255"/>
    </xf>
    <xf numFmtId="0" fontId="15" fillId="0" borderId="64" xfId="9" applyFont="1" applyFill="1" applyBorder="1" applyAlignment="1">
      <alignment horizontal="center" vertical="center" textRotation="255"/>
    </xf>
    <xf numFmtId="0" fontId="15" fillId="0" borderId="38" xfId="9" applyFont="1" applyFill="1" applyBorder="1" applyAlignment="1">
      <alignment horizontal="center" vertical="center" textRotation="255"/>
    </xf>
    <xf numFmtId="0" fontId="15" fillId="0" borderId="37" xfId="9" applyFont="1" applyFill="1" applyBorder="1" applyAlignment="1">
      <alignment horizontal="center" vertical="center" textRotation="255"/>
    </xf>
    <xf numFmtId="0" fontId="15" fillId="0" borderId="40" xfId="9" applyFont="1" applyFill="1" applyBorder="1" applyAlignment="1">
      <alignment horizontal="center" vertical="center" textRotation="255"/>
    </xf>
    <xf numFmtId="0" fontId="21" fillId="0" borderId="64" xfId="9" applyFont="1" applyBorder="1">
      <alignment vertical="center"/>
    </xf>
    <xf numFmtId="0" fontId="21" fillId="0" borderId="0" xfId="9" applyFont="1" applyBorder="1">
      <alignment vertical="center"/>
    </xf>
    <xf numFmtId="0" fontId="21" fillId="0" borderId="38" xfId="9" applyFont="1" applyBorder="1">
      <alignment vertical="center"/>
    </xf>
    <xf numFmtId="0" fontId="15" fillId="0" borderId="64" xfId="9" applyFont="1" applyBorder="1" applyAlignment="1">
      <alignment vertical="center"/>
    </xf>
    <xf numFmtId="0" fontId="11" fillId="0" borderId="0" xfId="4" applyBorder="1" applyAlignment="1">
      <alignment vertical="center"/>
    </xf>
    <xf numFmtId="0" fontId="11" fillId="0" borderId="38" xfId="4" applyBorder="1" applyAlignment="1">
      <alignment vertical="center"/>
    </xf>
    <xf numFmtId="178" fontId="15" fillId="0" borderId="87" xfId="9" applyNumberFormat="1" applyFont="1" applyFill="1" applyBorder="1" applyAlignment="1">
      <alignment horizontal="right" vertical="center" shrinkToFit="1"/>
    </xf>
    <xf numFmtId="178" fontId="15" fillId="0" borderId="84" xfId="9" applyNumberFormat="1" applyFont="1" applyFill="1" applyBorder="1" applyAlignment="1">
      <alignment horizontal="right" vertical="center" shrinkToFit="1"/>
    </xf>
    <xf numFmtId="178" fontId="15" fillId="0" borderId="82" xfId="9" applyNumberFormat="1" applyFont="1" applyFill="1" applyBorder="1" applyAlignment="1">
      <alignment horizontal="right" vertical="center" shrinkToFit="1"/>
    </xf>
    <xf numFmtId="181" fontId="15" fillId="0" borderId="84" xfId="9" applyNumberFormat="1" applyFont="1" applyFill="1" applyBorder="1" applyAlignment="1">
      <alignment horizontal="right" vertical="center" shrinkToFit="1"/>
    </xf>
    <xf numFmtId="181" fontId="15" fillId="0" borderId="48" xfId="9" applyNumberFormat="1" applyFont="1" applyFill="1" applyBorder="1" applyAlignment="1">
      <alignment horizontal="right" vertical="center" shrinkToFit="1"/>
    </xf>
    <xf numFmtId="0" fontId="11" fillId="0" borderId="0" xfId="4" applyAlignment="1">
      <alignment vertical="center"/>
    </xf>
    <xf numFmtId="181" fontId="15" fillId="0" borderId="82" xfId="9" applyNumberFormat="1" applyFont="1" applyFill="1" applyBorder="1" applyAlignment="1">
      <alignment horizontal="right" vertical="center" shrinkToFit="1"/>
    </xf>
    <xf numFmtId="0" fontId="15" fillId="0" borderId="39" xfId="9" applyFont="1" applyFill="1" applyBorder="1" applyAlignment="1">
      <alignment horizontal="center" vertical="center"/>
    </xf>
    <xf numFmtId="0" fontId="15" fillId="0" borderId="31" xfId="9" applyFont="1" applyFill="1" applyBorder="1" applyAlignment="1">
      <alignment horizontal="center" vertical="center"/>
    </xf>
    <xf numFmtId="0" fontId="15" fillId="0" borderId="42" xfId="9" applyFont="1" applyFill="1" applyBorder="1" applyAlignment="1">
      <alignment horizontal="center" vertical="center"/>
    </xf>
    <xf numFmtId="0" fontId="15" fillId="0" borderId="37" xfId="9" applyFont="1" applyFill="1" applyBorder="1">
      <alignment vertical="center"/>
    </xf>
    <xf numFmtId="178" fontId="15" fillId="0" borderId="64" xfId="9" applyNumberFormat="1" applyFont="1" applyFill="1" applyBorder="1" applyAlignment="1">
      <alignment horizontal="right" vertical="center"/>
    </xf>
    <xf numFmtId="178" fontId="15" fillId="0" borderId="0" xfId="9" applyNumberFormat="1" applyFont="1" applyFill="1" applyBorder="1" applyAlignment="1">
      <alignment horizontal="right" vertical="center"/>
    </xf>
    <xf numFmtId="178" fontId="15" fillId="0" borderId="85" xfId="9" applyNumberFormat="1" applyFont="1" applyFill="1" applyBorder="1" applyAlignment="1">
      <alignment horizontal="right" vertical="center"/>
    </xf>
    <xf numFmtId="181" fontId="15" fillId="0" borderId="86" xfId="9" applyNumberFormat="1" applyFont="1" applyFill="1" applyBorder="1" applyAlignment="1">
      <alignment horizontal="right" vertical="center"/>
    </xf>
    <xf numFmtId="178" fontId="15" fillId="0" borderId="88" xfId="9" applyNumberFormat="1" applyFont="1" applyFill="1" applyBorder="1" applyAlignment="1">
      <alignment horizontal="right" vertical="center"/>
    </xf>
    <xf numFmtId="0" fontId="21" fillId="0" borderId="39" xfId="9" applyFont="1" applyFill="1" applyBorder="1" applyAlignment="1">
      <alignment horizontal="center" vertical="center"/>
    </xf>
    <xf numFmtId="0" fontId="21" fillId="0" borderId="31" xfId="9" applyFont="1" applyFill="1" applyBorder="1" applyAlignment="1">
      <alignment horizontal="center" vertical="center"/>
    </xf>
    <xf numFmtId="0" fontId="21" fillId="0" borderId="42" xfId="9" applyFont="1" applyFill="1" applyBorder="1" applyAlignment="1">
      <alignment horizontal="center" vertical="center"/>
    </xf>
    <xf numFmtId="178" fontId="15" fillId="0" borderId="38" xfId="9" applyNumberFormat="1" applyFont="1" applyFill="1" applyBorder="1" applyAlignment="1">
      <alignment horizontal="right" vertical="center"/>
    </xf>
    <xf numFmtId="181" fontId="15" fillId="0" borderId="83" xfId="9" applyNumberFormat="1" applyFont="1" applyFill="1" applyBorder="1" applyAlignment="1">
      <alignment horizontal="right" vertical="center" shrinkToFit="1"/>
    </xf>
    <xf numFmtId="178" fontId="15" fillId="0" borderId="83" xfId="9" applyNumberFormat="1" applyFont="1" applyFill="1" applyBorder="1" applyAlignment="1">
      <alignment horizontal="right" vertical="center" shrinkToFit="1"/>
    </xf>
    <xf numFmtId="49" fontId="18" fillId="0" borderId="1" xfId="9" applyNumberFormat="1" applyFont="1" applyFill="1" applyBorder="1" applyAlignment="1">
      <alignment horizontal="center" vertical="center"/>
    </xf>
    <xf numFmtId="49" fontId="18" fillId="0" borderId="2" xfId="9" applyNumberFormat="1" applyFont="1" applyFill="1" applyBorder="1" applyAlignment="1">
      <alignment horizontal="center" vertical="center"/>
    </xf>
    <xf numFmtId="49" fontId="18" fillId="0" borderId="3" xfId="9" applyNumberFormat="1" applyFont="1" applyFill="1" applyBorder="1" applyAlignment="1">
      <alignment horizontal="center" vertical="center"/>
    </xf>
    <xf numFmtId="0" fontId="15" fillId="0" borderId="34" xfId="9" applyFont="1" applyBorder="1" applyAlignment="1">
      <alignment horizontal="center" vertical="center"/>
    </xf>
    <xf numFmtId="0" fontId="29" fillId="5" borderId="75" xfId="10" applyFont="1" applyFill="1" applyBorder="1" applyAlignment="1" applyProtection="1">
      <alignment horizontal="center" vertical="center"/>
    </xf>
    <xf numFmtId="0" fontId="29" fillId="5" borderId="70" xfId="10" applyFont="1" applyFill="1" applyBorder="1" applyAlignment="1" applyProtection="1">
      <alignment horizontal="center" vertical="center"/>
    </xf>
    <xf numFmtId="187" fontId="29" fillId="5" borderId="130" xfId="12" applyNumberFormat="1" applyFont="1" applyFill="1" applyBorder="1" applyAlignment="1" applyProtection="1">
      <alignment horizontal="right" vertical="center" shrinkToFit="1"/>
    </xf>
    <xf numFmtId="187" fontId="29" fillId="5" borderId="18" xfId="12" applyNumberFormat="1" applyFont="1" applyFill="1" applyBorder="1" applyAlignment="1" applyProtection="1">
      <alignment horizontal="right" vertical="center" shrinkToFit="1"/>
    </xf>
    <xf numFmtId="187" fontId="29" fillId="5" borderId="184" xfId="12" applyNumberFormat="1" applyFont="1" applyFill="1" applyBorder="1" applyAlignment="1" applyProtection="1">
      <alignment horizontal="right" vertical="center" shrinkToFit="1"/>
    </xf>
    <xf numFmtId="187" fontId="29" fillId="5" borderId="166" xfId="12" applyNumberFormat="1" applyFont="1" applyFill="1" applyBorder="1" applyAlignment="1" applyProtection="1">
      <alignment horizontal="right" vertical="center" shrinkToFit="1"/>
    </xf>
    <xf numFmtId="187" fontId="29" fillId="5" borderId="167" xfId="12" applyNumberFormat="1" applyFont="1" applyFill="1" applyBorder="1" applyAlignment="1" applyProtection="1">
      <alignment horizontal="right" vertical="center" shrinkToFit="1"/>
    </xf>
    <xf numFmtId="187" fontId="29" fillId="5" borderId="185" xfId="12" applyNumberFormat="1" applyFont="1" applyFill="1" applyBorder="1" applyAlignment="1" applyProtection="1">
      <alignment horizontal="right" vertical="center" shrinkToFit="1"/>
    </xf>
    <xf numFmtId="0" fontId="29" fillId="5" borderId="74" xfId="10" applyFont="1" applyFill="1" applyBorder="1" applyProtection="1">
      <alignment vertical="center"/>
    </xf>
    <xf numFmtId="0" fontId="29" fillId="5" borderId="75" xfId="10" applyFont="1" applyFill="1" applyBorder="1" applyProtection="1">
      <alignment vertical="center"/>
    </xf>
    <xf numFmtId="0" fontId="29" fillId="5" borderId="70" xfId="10" applyFont="1" applyFill="1" applyBorder="1" applyProtection="1">
      <alignment vertical="center"/>
    </xf>
    <xf numFmtId="188" fontId="29" fillId="5" borderId="72" xfId="12" applyNumberFormat="1" applyFont="1" applyFill="1" applyBorder="1" applyAlignment="1" applyProtection="1">
      <alignment horizontal="right" vertical="center" shrinkToFit="1"/>
    </xf>
    <xf numFmtId="188" fontId="29" fillId="5" borderId="75" xfId="12" applyNumberFormat="1" applyFont="1" applyFill="1" applyBorder="1" applyAlignment="1" applyProtection="1">
      <alignment horizontal="right" vertical="center" shrinkToFit="1"/>
    </xf>
    <xf numFmtId="188" fontId="29" fillId="5" borderId="70" xfId="12" applyNumberFormat="1" applyFont="1" applyFill="1" applyBorder="1" applyAlignment="1" applyProtection="1">
      <alignment horizontal="right" vertical="center" shrinkToFit="1"/>
    </xf>
    <xf numFmtId="188" fontId="29" fillId="5" borderId="181" xfId="12" applyNumberFormat="1" applyFont="1" applyFill="1" applyBorder="1" applyAlignment="1" applyProtection="1">
      <alignment horizontal="right" vertical="center" shrinkToFit="1"/>
    </xf>
    <xf numFmtId="188" fontId="29" fillId="5" borderId="182" xfId="12" applyNumberFormat="1" applyFont="1" applyFill="1" applyBorder="1" applyAlignment="1" applyProtection="1">
      <alignment horizontal="right" vertical="center" shrinkToFit="1"/>
    </xf>
    <xf numFmtId="188" fontId="29" fillId="5" borderId="183" xfId="12" applyNumberFormat="1" applyFont="1" applyFill="1" applyBorder="1" applyAlignment="1" applyProtection="1">
      <alignment horizontal="right" vertical="center" shrinkToFit="1"/>
    </xf>
    <xf numFmtId="0" fontId="29" fillId="5" borderId="11" xfId="10" applyFont="1" applyFill="1" applyBorder="1" applyAlignment="1" applyProtection="1">
      <alignment horizontal="left" vertical="center" wrapText="1"/>
    </xf>
    <xf numFmtId="0" fontId="29" fillId="5" borderId="12" xfId="10" applyFont="1" applyFill="1" applyBorder="1" applyAlignment="1" applyProtection="1">
      <alignment horizontal="left" vertical="center" wrapText="1"/>
    </xf>
    <xf numFmtId="0" fontId="29" fillId="5" borderId="74" xfId="10" applyFont="1" applyFill="1" applyBorder="1" applyAlignment="1" applyProtection="1">
      <alignment horizontal="left" vertical="center" wrapText="1"/>
    </xf>
    <xf numFmtId="0" fontId="29" fillId="5" borderId="75" xfId="10" applyFont="1" applyFill="1" applyBorder="1" applyAlignment="1" applyProtection="1">
      <alignment horizontal="left" vertical="center" wrapText="1"/>
    </xf>
    <xf numFmtId="0" fontId="29" fillId="5" borderId="12" xfId="10" applyFont="1" applyFill="1" applyBorder="1" applyAlignment="1" applyProtection="1">
      <alignment horizontal="center" vertical="center"/>
    </xf>
    <xf numFmtId="0" fontId="29" fillId="5" borderId="48" xfId="10" applyFont="1" applyFill="1" applyBorder="1" applyAlignment="1" applyProtection="1">
      <alignment horizontal="center" vertical="center"/>
    </xf>
    <xf numFmtId="187" fontId="29" fillId="5" borderId="39" xfId="12" applyNumberFormat="1" applyFont="1" applyFill="1" applyBorder="1" applyAlignment="1" applyProtection="1">
      <alignment horizontal="right" vertical="center" shrinkToFit="1"/>
    </xf>
    <xf numFmtId="187" fontId="29" fillId="5" borderId="31" xfId="12" applyNumberFormat="1" applyFont="1" applyFill="1" applyBorder="1" applyAlignment="1" applyProtection="1">
      <alignment horizontal="right" vertical="center" shrinkToFit="1"/>
    </xf>
    <xf numFmtId="187" fontId="29" fillId="5" borderId="156" xfId="12" applyNumberFormat="1" applyFont="1" applyFill="1" applyBorder="1" applyAlignment="1" applyProtection="1">
      <alignment horizontal="right" vertical="center" shrinkToFit="1"/>
    </xf>
    <xf numFmtId="187" fontId="29" fillId="5" borderId="157" xfId="12" applyNumberFormat="1" applyFont="1" applyFill="1" applyBorder="1" applyAlignment="1" applyProtection="1">
      <alignment horizontal="right" vertical="center" shrinkToFit="1"/>
    </xf>
    <xf numFmtId="187" fontId="29" fillId="5" borderId="158" xfId="12" applyNumberFormat="1" applyFont="1" applyFill="1" applyBorder="1" applyAlignment="1" applyProtection="1">
      <alignment horizontal="right" vertical="center" shrinkToFit="1"/>
    </xf>
    <xf numFmtId="187" fontId="29" fillId="5" borderId="159" xfId="12" applyNumberFormat="1" applyFont="1" applyFill="1" applyBorder="1" applyAlignment="1" applyProtection="1">
      <alignment horizontal="right" vertical="center" shrinkToFit="1"/>
    </xf>
    <xf numFmtId="187" fontId="29" fillId="5" borderId="160" xfId="12" applyNumberFormat="1" applyFont="1" applyFill="1" applyBorder="1" applyAlignment="1" applyProtection="1">
      <alignment horizontal="right" vertical="center" shrinkToFit="1"/>
    </xf>
    <xf numFmtId="0" fontId="29" fillId="5" borderId="7" xfId="10" applyFont="1" applyFill="1" applyBorder="1" applyProtection="1">
      <alignment vertical="center"/>
    </xf>
    <xf numFmtId="0" fontId="29" fillId="5" borderId="0" xfId="10" applyFont="1" applyFill="1" applyBorder="1" applyProtection="1">
      <alignment vertical="center"/>
    </xf>
    <xf numFmtId="0" fontId="29" fillId="5" borderId="38" xfId="10" applyFont="1" applyFill="1" applyBorder="1" applyProtection="1">
      <alignment vertical="center"/>
    </xf>
    <xf numFmtId="188" fontId="29" fillId="5" borderId="64" xfId="12" applyNumberFormat="1" applyFont="1" applyFill="1" applyBorder="1" applyAlignment="1" applyProtection="1">
      <alignment horizontal="right" vertical="center" shrinkToFit="1"/>
    </xf>
    <xf numFmtId="188" fontId="29" fillId="5" borderId="0" xfId="12" applyNumberFormat="1" applyFont="1" applyFill="1" applyBorder="1" applyAlignment="1" applyProtection="1">
      <alignment horizontal="right" vertical="center" shrinkToFit="1"/>
    </xf>
    <xf numFmtId="188" fontId="29" fillId="5" borderId="38" xfId="12" applyNumberFormat="1" applyFont="1" applyFill="1" applyBorder="1" applyAlignment="1" applyProtection="1">
      <alignment horizontal="right" vertical="center" shrinkToFit="1"/>
    </xf>
    <xf numFmtId="188" fontId="29" fillId="5" borderId="0" xfId="12" applyNumberFormat="1" applyFont="1" applyFill="1" applyAlignment="1" applyProtection="1">
      <alignment horizontal="right" vertical="center" shrinkToFit="1"/>
    </xf>
    <xf numFmtId="188" fontId="29" fillId="5" borderId="66" xfId="12" applyNumberFormat="1" applyFont="1" applyFill="1" applyBorder="1" applyAlignment="1" applyProtection="1">
      <alignment horizontal="right" vertical="center" shrinkToFit="1"/>
    </xf>
    <xf numFmtId="0" fontId="31" fillId="5" borderId="24" xfId="10" applyFont="1" applyFill="1" applyBorder="1" applyAlignment="1" applyProtection="1">
      <alignment horizontal="left" vertical="center"/>
    </xf>
    <xf numFmtId="0" fontId="29" fillId="5" borderId="54" xfId="10" applyFont="1" applyFill="1" applyBorder="1" applyAlignment="1" applyProtection="1">
      <alignment horizontal="left" vertical="center"/>
    </xf>
    <xf numFmtId="0" fontId="29" fillId="5" borderId="54" xfId="10" applyFont="1" applyFill="1" applyBorder="1" applyAlignment="1" applyProtection="1">
      <alignment horizontal="right" vertical="center" wrapText="1"/>
    </xf>
    <xf numFmtId="0" fontId="29" fillId="5" borderId="54" xfId="10" applyFont="1" applyFill="1" applyBorder="1" applyAlignment="1" applyProtection="1">
      <alignment horizontal="right" vertical="center"/>
    </xf>
    <xf numFmtId="0" fontId="29" fillId="5" borderId="40" xfId="10" applyFont="1" applyFill="1" applyBorder="1" applyAlignment="1" applyProtection="1">
      <alignment horizontal="right" vertical="center"/>
    </xf>
    <xf numFmtId="177" fontId="29" fillId="5" borderId="37" xfId="12" applyNumberFormat="1" applyFont="1" applyFill="1" applyBorder="1" applyAlignment="1" applyProtection="1">
      <alignment horizontal="right" vertical="center" shrinkToFit="1"/>
    </xf>
    <xf numFmtId="177" fontId="29" fillId="5" borderId="54" xfId="12" applyNumberFormat="1" applyFont="1" applyFill="1" applyBorder="1" applyAlignment="1" applyProtection="1">
      <alignment horizontal="right" vertical="center" shrinkToFit="1"/>
    </xf>
    <xf numFmtId="177" fontId="29" fillId="5" borderId="89" xfId="12" applyNumberFormat="1" applyFont="1" applyFill="1" applyBorder="1" applyAlignment="1" applyProtection="1">
      <alignment horizontal="right" vertical="center" shrinkToFit="1"/>
    </xf>
    <xf numFmtId="177" fontId="29" fillId="5" borderId="91" xfId="12" applyNumberFormat="1" applyFont="1" applyFill="1" applyBorder="1" applyAlignment="1" applyProtection="1">
      <alignment horizontal="right" vertical="center" shrinkToFit="1"/>
    </xf>
    <xf numFmtId="187" fontId="29" fillId="5" borderId="178" xfId="12" applyNumberFormat="1" applyFont="1" applyFill="1" applyBorder="1" applyAlignment="1" applyProtection="1">
      <alignment horizontal="right" vertical="center" shrinkToFit="1"/>
    </xf>
    <xf numFmtId="187" fontId="29" fillId="5" borderId="179" xfId="12" applyNumberFormat="1" applyFont="1" applyFill="1" applyBorder="1" applyAlignment="1" applyProtection="1">
      <alignment horizontal="right" vertical="center" shrinkToFit="1"/>
    </xf>
    <xf numFmtId="187" fontId="29" fillId="5" borderId="180" xfId="12" applyNumberFormat="1" applyFont="1" applyFill="1" applyBorder="1" applyAlignment="1" applyProtection="1">
      <alignment horizontal="right" vertical="center" shrinkToFit="1"/>
    </xf>
    <xf numFmtId="176" fontId="29" fillId="5" borderId="64" xfId="12" applyNumberFormat="1" applyFont="1" applyFill="1" applyBorder="1" applyAlignment="1" applyProtection="1">
      <alignment horizontal="right" vertical="center" shrinkToFit="1"/>
    </xf>
    <xf numFmtId="176" fontId="29" fillId="5" borderId="0" xfId="12" applyNumberFormat="1" applyFont="1" applyFill="1" applyBorder="1" applyAlignment="1" applyProtection="1">
      <alignment horizontal="right" vertical="center" shrinkToFit="1"/>
    </xf>
    <xf numFmtId="176" fontId="29" fillId="5" borderId="38" xfId="12" applyNumberFormat="1" applyFont="1" applyFill="1" applyBorder="1" applyAlignment="1" applyProtection="1">
      <alignment horizontal="right" vertical="center" shrinkToFit="1"/>
    </xf>
    <xf numFmtId="176" fontId="29" fillId="5" borderId="0" xfId="12" applyNumberFormat="1" applyFont="1" applyFill="1" applyAlignment="1" applyProtection="1">
      <alignment horizontal="right" vertical="center" shrinkToFit="1"/>
    </xf>
    <xf numFmtId="176" fontId="29" fillId="5" borderId="66" xfId="12" applyNumberFormat="1" applyFont="1" applyFill="1" applyBorder="1" applyAlignment="1" applyProtection="1">
      <alignment horizontal="right" vertical="center" shrinkToFit="1"/>
    </xf>
    <xf numFmtId="0" fontId="29" fillId="5" borderId="7" xfId="10" applyFont="1" applyFill="1" applyBorder="1" applyAlignment="1" applyProtection="1">
      <alignment horizontal="left" vertical="center"/>
    </xf>
    <xf numFmtId="0" fontId="29" fillId="5" borderId="0" xfId="10" applyFont="1" applyFill="1" applyBorder="1" applyAlignment="1" applyProtection="1">
      <alignment horizontal="left" vertical="center"/>
    </xf>
    <xf numFmtId="0" fontId="29" fillId="5" borderId="0" xfId="10" applyFont="1" applyFill="1" applyBorder="1" applyAlignment="1" applyProtection="1">
      <alignment horizontal="right" vertical="center" wrapText="1"/>
    </xf>
    <xf numFmtId="0" fontId="29" fillId="5" borderId="0" xfId="10" applyFont="1" applyFill="1" applyBorder="1" applyAlignment="1" applyProtection="1">
      <alignment horizontal="right" vertical="center"/>
    </xf>
    <xf numFmtId="0" fontId="29" fillId="5" borderId="38" xfId="10" applyFont="1" applyFill="1" applyBorder="1" applyAlignment="1" applyProtection="1">
      <alignment horizontal="right" vertical="center"/>
    </xf>
    <xf numFmtId="177" fontId="29" fillId="5" borderId="64" xfId="12" applyNumberFormat="1" applyFont="1" applyFill="1" applyBorder="1" applyAlignment="1" applyProtection="1">
      <alignment horizontal="right" vertical="center" shrinkToFit="1"/>
    </xf>
    <xf numFmtId="177" fontId="29" fillId="5" borderId="0" xfId="12" applyNumberFormat="1" applyFont="1" applyFill="1" applyBorder="1" applyAlignment="1" applyProtection="1">
      <alignment horizontal="right" vertical="center" shrinkToFit="1"/>
    </xf>
    <xf numFmtId="177" fontId="29" fillId="5" borderId="85" xfId="12" applyNumberFormat="1" applyFont="1" applyFill="1" applyBorder="1" applyAlignment="1" applyProtection="1">
      <alignment horizontal="right" vertical="center" shrinkToFit="1"/>
    </xf>
    <xf numFmtId="177" fontId="29" fillId="5" borderId="88" xfId="12" applyNumberFormat="1" applyFont="1" applyFill="1" applyBorder="1" applyAlignment="1" applyProtection="1">
      <alignment horizontal="right" vertical="center" shrinkToFit="1"/>
    </xf>
    <xf numFmtId="187" fontId="29" fillId="5" borderId="175" xfId="12" applyNumberFormat="1" applyFont="1" applyFill="1" applyBorder="1" applyAlignment="1" applyProtection="1">
      <alignment horizontal="right" vertical="center" shrinkToFit="1"/>
    </xf>
    <xf numFmtId="187" fontId="29" fillId="5" borderId="176" xfId="12" applyNumberFormat="1" applyFont="1" applyFill="1" applyBorder="1" applyAlignment="1" applyProtection="1">
      <alignment horizontal="right" vertical="center" shrinkToFit="1"/>
    </xf>
    <xf numFmtId="187" fontId="29" fillId="5" borderId="177" xfId="12" applyNumberFormat="1" applyFont="1" applyFill="1" applyBorder="1" applyAlignment="1" applyProtection="1">
      <alignment horizontal="right" vertical="center" shrinkToFit="1"/>
    </xf>
    <xf numFmtId="176" fontId="29" fillId="5" borderId="41" xfId="12" applyNumberFormat="1" applyFont="1" applyFill="1" applyBorder="1" applyAlignment="1" applyProtection="1">
      <alignment horizontal="right" vertical="center" shrinkToFit="1"/>
    </xf>
    <xf numFmtId="176" fontId="29" fillId="5" borderId="12" xfId="12" applyNumberFormat="1" applyFont="1" applyFill="1" applyBorder="1" applyAlignment="1" applyProtection="1">
      <alignment horizontal="right" vertical="center" shrinkToFit="1"/>
    </xf>
    <xf numFmtId="176" fontId="29" fillId="5" borderId="13" xfId="12" applyNumberFormat="1" applyFont="1" applyFill="1" applyBorder="1" applyAlignment="1" applyProtection="1">
      <alignment horizontal="right" vertical="center" shrinkToFit="1"/>
    </xf>
    <xf numFmtId="0" fontId="29" fillId="5" borderId="72" xfId="10" applyFont="1" applyFill="1" applyBorder="1" applyProtection="1">
      <alignment vertical="center"/>
    </xf>
    <xf numFmtId="177" fontId="29" fillId="5" borderId="172" xfId="12" applyNumberFormat="1" applyFont="1" applyFill="1" applyBorder="1" applyAlignment="1" applyProtection="1">
      <alignment horizontal="right" vertical="center" shrinkToFit="1"/>
    </xf>
    <xf numFmtId="177" fontId="29" fillId="5" borderId="173" xfId="12" applyNumberFormat="1" applyFont="1" applyFill="1" applyBorder="1" applyAlignment="1" applyProtection="1">
      <alignment horizontal="right" vertical="center" shrinkToFit="1"/>
    </xf>
    <xf numFmtId="187" fontId="29" fillId="5" borderId="173" xfId="12" applyNumberFormat="1" applyFont="1" applyFill="1" applyBorder="1" applyAlignment="1" applyProtection="1">
      <alignment horizontal="right" vertical="center" shrinkToFit="1"/>
    </xf>
    <xf numFmtId="187" fontId="29" fillId="5" borderId="174" xfId="12" applyNumberFormat="1" applyFont="1" applyFill="1" applyBorder="1" applyAlignment="1" applyProtection="1">
      <alignment horizontal="right" vertical="center" shrinkToFit="1"/>
    </xf>
    <xf numFmtId="187" fontId="29" fillId="5" borderId="86" xfId="12" applyNumberFormat="1" applyFont="1" applyFill="1" applyBorder="1" applyAlignment="1" applyProtection="1">
      <alignment horizontal="right" vertical="center" shrinkToFit="1"/>
    </xf>
    <xf numFmtId="187" fontId="29" fillId="5" borderId="155" xfId="12" applyNumberFormat="1" applyFont="1" applyFill="1" applyBorder="1" applyAlignment="1" applyProtection="1">
      <alignment horizontal="right" vertical="center" shrinkToFit="1"/>
    </xf>
    <xf numFmtId="0" fontId="29" fillId="5" borderId="11" xfId="10" applyFont="1" applyFill="1" applyBorder="1" applyAlignment="1" applyProtection="1">
      <alignment horizontal="left" vertical="center"/>
    </xf>
    <xf numFmtId="0" fontId="29" fillId="5" borderId="12" xfId="10" applyFont="1" applyFill="1" applyBorder="1" applyAlignment="1" applyProtection="1">
      <alignment horizontal="left" vertical="center"/>
    </xf>
    <xf numFmtId="0" fontId="29" fillId="5" borderId="12" xfId="10" applyFont="1" applyFill="1" applyBorder="1" applyAlignment="1" applyProtection="1">
      <alignment horizontal="right" vertical="center"/>
    </xf>
    <xf numFmtId="0" fontId="29" fillId="5" borderId="48" xfId="10" applyFont="1" applyFill="1" applyBorder="1" applyAlignment="1" applyProtection="1">
      <alignment horizontal="right" vertical="center"/>
    </xf>
    <xf numFmtId="177" fontId="29" fillId="5" borderId="41" xfId="11" applyNumberFormat="1" applyFont="1" applyFill="1" applyBorder="1" applyAlignment="1" applyProtection="1">
      <alignment horizontal="right" vertical="center" shrinkToFit="1"/>
    </xf>
    <xf numFmtId="177" fontId="29" fillId="5" borderId="12" xfId="11" applyNumberFormat="1" applyFont="1" applyFill="1" applyBorder="1" applyAlignment="1" applyProtection="1">
      <alignment horizontal="right" vertical="center" shrinkToFit="1"/>
    </xf>
    <xf numFmtId="177" fontId="29" fillId="5" borderId="82" xfId="11" applyNumberFormat="1" applyFont="1" applyFill="1" applyBorder="1" applyAlignment="1" applyProtection="1">
      <alignment horizontal="right" vertical="center" shrinkToFit="1"/>
    </xf>
    <xf numFmtId="177" fontId="29" fillId="5" borderId="84" xfId="11" applyNumberFormat="1" applyFont="1" applyFill="1" applyBorder="1" applyAlignment="1" applyProtection="1">
      <alignment horizontal="right" vertical="center" shrinkToFit="1"/>
    </xf>
    <xf numFmtId="187" fontId="29" fillId="5" borderId="169" xfId="12" applyNumberFormat="1" applyFont="1" applyFill="1" applyBorder="1" applyAlignment="1" applyProtection="1">
      <alignment horizontal="right" vertical="center" shrinkToFit="1"/>
    </xf>
    <xf numFmtId="187" fontId="29" fillId="5" borderId="170" xfId="12" applyNumberFormat="1" applyFont="1" applyFill="1" applyBorder="1" applyAlignment="1" applyProtection="1">
      <alignment horizontal="right" vertical="center" shrinkToFit="1"/>
    </xf>
    <xf numFmtId="187" fontId="29" fillId="5" borderId="171" xfId="12" applyNumberFormat="1" applyFont="1" applyFill="1" applyBorder="1" applyAlignment="1" applyProtection="1">
      <alignment horizontal="right" vertical="center" shrinkToFit="1"/>
    </xf>
    <xf numFmtId="0" fontId="29" fillId="5" borderId="11" xfId="10" applyFont="1" applyFill="1" applyBorder="1" applyProtection="1">
      <alignment vertical="center"/>
    </xf>
    <xf numFmtId="0" fontId="29" fillId="5" borderId="12" xfId="10" applyFont="1" applyFill="1" applyBorder="1" applyProtection="1">
      <alignment vertical="center"/>
    </xf>
    <xf numFmtId="0" fontId="29" fillId="5" borderId="48" xfId="10" applyFont="1" applyFill="1" applyBorder="1" applyProtection="1">
      <alignment vertical="center"/>
    </xf>
    <xf numFmtId="176" fontId="29" fillId="5" borderId="48" xfId="12" applyNumberFormat="1" applyFont="1" applyFill="1" applyBorder="1" applyAlignment="1" applyProtection="1">
      <alignment horizontal="right" vertical="center" shrinkToFit="1"/>
    </xf>
    <xf numFmtId="0" fontId="29" fillId="5" borderId="45" xfId="10" applyFont="1" applyFill="1" applyBorder="1" applyAlignment="1" applyProtection="1">
      <alignment horizontal="center" vertical="center"/>
    </xf>
    <xf numFmtId="0" fontId="29" fillId="5" borderId="25" xfId="10" applyFont="1" applyFill="1" applyBorder="1" applyAlignment="1" applyProtection="1">
      <alignment horizontal="center" vertical="center"/>
    </xf>
    <xf numFmtId="0" fontId="29" fillId="5" borderId="46" xfId="10" applyFont="1" applyFill="1" applyBorder="1" applyAlignment="1" applyProtection="1">
      <alignment horizontal="center" vertical="center"/>
    </xf>
    <xf numFmtId="0" fontId="29" fillId="5" borderId="26" xfId="10" applyFont="1" applyFill="1" applyBorder="1" applyAlignment="1" applyProtection="1">
      <alignment horizontal="center" vertical="center"/>
    </xf>
    <xf numFmtId="0" fontId="29" fillId="5" borderId="64" xfId="10" applyFont="1" applyFill="1" applyBorder="1" applyProtection="1">
      <alignment vertical="center"/>
    </xf>
    <xf numFmtId="177" fontId="29" fillId="5" borderId="154" xfId="12" applyNumberFormat="1" applyFont="1" applyFill="1" applyBorder="1" applyAlignment="1" applyProtection="1">
      <alignment horizontal="right" vertical="center" shrinkToFit="1"/>
    </xf>
    <xf numFmtId="177" fontId="29" fillId="5" borderId="86" xfId="12" applyNumberFormat="1" applyFont="1" applyFill="1" applyBorder="1" applyAlignment="1" applyProtection="1">
      <alignment horizontal="right" vertical="center" shrinkToFit="1"/>
    </xf>
    <xf numFmtId="0" fontId="29" fillId="5" borderId="11" xfId="10" applyFont="1" applyFill="1" applyBorder="1" applyAlignment="1" applyProtection="1">
      <alignment horizontal="center" vertical="center" textRotation="255" wrapText="1"/>
    </xf>
    <xf numFmtId="0" fontId="29" fillId="5" borderId="48" xfId="10" applyFont="1" applyFill="1" applyBorder="1" applyAlignment="1" applyProtection="1">
      <alignment horizontal="center" vertical="center" textRotation="255" wrapText="1"/>
    </xf>
    <xf numFmtId="0" fontId="29" fillId="5" borderId="7" xfId="10" applyFont="1" applyFill="1" applyBorder="1" applyAlignment="1" applyProtection="1">
      <alignment horizontal="center" vertical="center" textRotation="255" wrapText="1"/>
    </xf>
    <xf numFmtId="0" fontId="29" fillId="5" borderId="38" xfId="10" applyFont="1" applyFill="1" applyBorder="1" applyAlignment="1" applyProtection="1">
      <alignment horizontal="center" vertical="center" textRotation="255" wrapText="1"/>
    </xf>
    <xf numFmtId="0" fontId="29" fillId="5" borderId="24" xfId="10" applyFont="1" applyFill="1" applyBorder="1" applyAlignment="1" applyProtection="1">
      <alignment horizontal="center" vertical="center" textRotation="255" wrapText="1"/>
    </xf>
    <xf numFmtId="0" fontId="29" fillId="5" borderId="40" xfId="10" applyFont="1" applyFill="1" applyBorder="1" applyAlignment="1" applyProtection="1">
      <alignment horizontal="center" vertical="center" textRotation="255" wrapText="1"/>
    </xf>
    <xf numFmtId="0" fontId="29" fillId="5" borderId="64" xfId="10" applyFont="1" applyFill="1" applyBorder="1" applyAlignment="1" applyProtection="1">
      <alignment vertical="center"/>
    </xf>
    <xf numFmtId="0" fontId="29" fillId="5" borderId="0" xfId="10" applyFont="1" applyFill="1" applyBorder="1" applyAlignment="1" applyProtection="1">
      <alignment vertical="center"/>
    </xf>
    <xf numFmtId="0" fontId="29" fillId="5" borderId="38" xfId="10" applyFont="1" applyFill="1" applyBorder="1" applyAlignment="1" applyProtection="1">
      <alignment vertical="center"/>
    </xf>
    <xf numFmtId="187" fontId="29" fillId="5" borderId="88" xfId="12" applyNumberFormat="1" applyFont="1" applyFill="1" applyBorder="1" applyAlignment="1" applyProtection="1">
      <alignment horizontal="right" vertical="center" shrinkToFit="1"/>
    </xf>
    <xf numFmtId="187" fontId="29" fillId="5" borderId="0" xfId="12" applyNumberFormat="1" applyFont="1" applyFill="1" applyBorder="1" applyAlignment="1" applyProtection="1">
      <alignment horizontal="right" vertical="center" shrinkToFit="1"/>
    </xf>
    <xf numFmtId="187" fontId="29" fillId="5" borderId="66" xfId="12" applyNumberFormat="1" applyFont="1" applyFill="1" applyBorder="1" applyAlignment="1" applyProtection="1">
      <alignment horizontal="right" vertical="center" shrinkToFit="1"/>
    </xf>
    <xf numFmtId="0" fontId="29" fillId="5" borderId="17" xfId="10" applyFont="1" applyFill="1" applyBorder="1" applyAlignment="1" applyProtection="1">
      <alignment horizontal="left" vertical="center" wrapText="1"/>
    </xf>
    <xf numFmtId="0" fontId="29" fillId="5" borderId="18" xfId="10" applyFont="1" applyFill="1" applyBorder="1" applyAlignment="1" applyProtection="1">
      <alignment horizontal="left" vertical="center"/>
    </xf>
    <xf numFmtId="0" fontId="29" fillId="5" borderId="43" xfId="10" applyFont="1" applyFill="1" applyBorder="1" applyAlignment="1" applyProtection="1">
      <alignment horizontal="left" vertical="center"/>
    </xf>
    <xf numFmtId="187" fontId="29" fillId="5" borderId="128" xfId="12" applyNumberFormat="1" applyFont="1" applyFill="1" applyBorder="1" applyAlignment="1" applyProtection="1">
      <alignment horizontal="right" vertical="center" shrinkToFit="1"/>
    </xf>
    <xf numFmtId="187" fontId="29" fillId="5" borderId="129" xfId="12" applyNumberFormat="1" applyFont="1" applyFill="1" applyBorder="1" applyAlignment="1" applyProtection="1">
      <alignment horizontal="right" vertical="center" shrinkToFit="1"/>
    </xf>
    <xf numFmtId="177" fontId="29" fillId="5" borderId="164" xfId="12" applyNumberFormat="1" applyFont="1" applyFill="1" applyBorder="1" applyAlignment="1" applyProtection="1">
      <alignment horizontal="right" vertical="center" shrinkToFit="1"/>
    </xf>
    <xf numFmtId="177" fontId="29" fillId="5" borderId="165" xfId="12" applyNumberFormat="1" applyFont="1" applyFill="1" applyBorder="1" applyAlignment="1" applyProtection="1">
      <alignment horizontal="right" vertical="center" shrinkToFit="1"/>
    </xf>
    <xf numFmtId="187" fontId="29" fillId="5" borderId="162" xfId="12" applyNumberFormat="1" applyFont="1" applyFill="1" applyBorder="1" applyAlignment="1" applyProtection="1">
      <alignment horizontal="right" vertical="center" shrinkToFit="1"/>
    </xf>
    <xf numFmtId="0" fontId="29" fillId="5" borderId="64" xfId="12" applyFont="1" applyFill="1" applyBorder="1" applyAlignment="1" applyProtection="1">
      <alignment horizontal="left" vertical="center" shrinkToFit="1"/>
    </xf>
    <xf numFmtId="0" fontId="29" fillId="5" borderId="0" xfId="12" applyFont="1" applyFill="1" applyBorder="1" applyAlignment="1" applyProtection="1">
      <alignment horizontal="left" vertical="center" shrinkToFit="1"/>
    </xf>
    <xf numFmtId="0" fontId="29" fillId="5" borderId="38" xfId="12" applyFont="1" applyFill="1" applyBorder="1" applyAlignment="1" applyProtection="1">
      <alignment horizontal="left" vertical="center" shrinkToFit="1"/>
    </xf>
    <xf numFmtId="0" fontId="29" fillId="5" borderId="37" xfId="10" applyFont="1" applyFill="1" applyBorder="1" applyAlignment="1" applyProtection="1">
      <alignment vertical="center"/>
    </xf>
    <xf numFmtId="0" fontId="29" fillId="5" borderId="54" xfId="10" applyFont="1" applyFill="1" applyBorder="1" applyAlignment="1" applyProtection="1">
      <alignment vertical="center"/>
    </xf>
    <xf numFmtId="0" fontId="29" fillId="5" borderId="40" xfId="10" applyFont="1" applyFill="1" applyBorder="1" applyAlignment="1" applyProtection="1">
      <alignment vertical="center"/>
    </xf>
    <xf numFmtId="0" fontId="29" fillId="5" borderId="81" xfId="10" applyFont="1" applyFill="1" applyBorder="1" applyAlignment="1" applyProtection="1">
      <alignment horizontal="center" vertical="center"/>
    </xf>
    <xf numFmtId="177" fontId="29" fillId="5" borderId="83" xfId="12" applyNumberFormat="1" applyFont="1" applyFill="1" applyBorder="1" applyAlignment="1" applyProtection="1">
      <alignment horizontal="right" vertical="center" shrinkToFit="1"/>
    </xf>
    <xf numFmtId="187" fontId="29" fillId="5" borderId="83" xfId="12" applyNumberFormat="1" applyFont="1" applyFill="1" applyBorder="1" applyAlignment="1" applyProtection="1">
      <alignment horizontal="right" vertical="center" shrinkToFit="1"/>
    </xf>
    <xf numFmtId="187" fontId="29" fillId="5" borderId="153" xfId="12" applyNumberFormat="1" applyFont="1" applyFill="1" applyBorder="1" applyAlignment="1" applyProtection="1">
      <alignment horizontal="right" vertical="center" shrinkToFit="1"/>
    </xf>
    <xf numFmtId="177" fontId="29" fillId="5" borderId="90" xfId="12" applyNumberFormat="1" applyFont="1" applyFill="1" applyBorder="1" applyAlignment="1" applyProtection="1">
      <alignment horizontal="right" vertical="center" shrinkToFit="1"/>
    </xf>
    <xf numFmtId="187" fontId="29" fillId="5" borderId="163" xfId="12" applyNumberFormat="1" applyFont="1" applyFill="1" applyBorder="1" applyAlignment="1" applyProtection="1">
      <alignment horizontal="right" vertical="center" shrinkToFit="1"/>
    </xf>
    <xf numFmtId="187" fontId="29" fillId="5" borderId="47" xfId="12" applyNumberFormat="1" applyFont="1" applyFill="1" applyBorder="1" applyAlignment="1" applyProtection="1">
      <alignment horizontal="right" vertical="center" shrinkToFit="1"/>
    </xf>
    <xf numFmtId="187" fontId="29" fillId="5" borderId="91" xfId="12" applyNumberFormat="1" applyFont="1" applyFill="1" applyBorder="1" applyAlignment="1" applyProtection="1">
      <alignment horizontal="right" vertical="center" shrinkToFit="1"/>
    </xf>
    <xf numFmtId="187" fontId="29" fillId="5" borderId="54" xfId="12" applyNumberFormat="1" applyFont="1" applyFill="1" applyBorder="1" applyAlignment="1" applyProtection="1">
      <alignment horizontal="right" vertical="center" shrinkToFit="1"/>
    </xf>
    <xf numFmtId="187" fontId="29" fillId="5" borderId="67" xfId="12" applyNumberFormat="1" applyFont="1" applyFill="1" applyBorder="1" applyAlignment="1" applyProtection="1">
      <alignment horizontal="right" vertical="center" shrinkToFit="1"/>
    </xf>
    <xf numFmtId="0" fontId="29" fillId="5" borderId="11" xfId="10" applyFont="1" applyFill="1" applyBorder="1" applyAlignment="1" applyProtection="1">
      <alignment horizontal="center" vertical="center" wrapText="1"/>
    </xf>
    <xf numFmtId="0" fontId="29" fillId="5" borderId="12" xfId="10" applyFont="1" applyFill="1" applyBorder="1" applyAlignment="1" applyProtection="1">
      <alignment horizontal="center" vertical="center" wrapText="1"/>
    </xf>
    <xf numFmtId="0" fontId="29" fillId="5" borderId="48" xfId="10" applyFont="1" applyFill="1" applyBorder="1" applyAlignment="1" applyProtection="1">
      <alignment horizontal="center" vertical="center" wrapText="1"/>
    </xf>
    <xf numFmtId="0" fontId="29" fillId="5" borderId="7" xfId="10" applyFont="1" applyFill="1" applyBorder="1" applyAlignment="1" applyProtection="1">
      <alignment horizontal="center" vertical="center" wrapText="1"/>
    </xf>
    <xf numFmtId="0" fontId="29" fillId="5" borderId="0" xfId="10" applyFont="1" applyFill="1" applyBorder="1" applyAlignment="1" applyProtection="1">
      <alignment horizontal="center" vertical="center" wrapText="1"/>
    </xf>
    <xf numFmtId="0" fontId="29" fillId="5" borderId="38" xfId="10" applyFont="1" applyFill="1" applyBorder="1" applyAlignment="1" applyProtection="1">
      <alignment horizontal="center" vertical="center" wrapText="1"/>
    </xf>
    <xf numFmtId="0" fontId="29" fillId="5" borderId="74" xfId="10" applyFont="1" applyFill="1" applyBorder="1" applyAlignment="1" applyProtection="1">
      <alignment horizontal="center" vertical="center" wrapText="1"/>
    </xf>
    <xf numFmtId="0" fontId="29" fillId="5" borderId="75" xfId="10" applyFont="1" applyFill="1" applyBorder="1" applyAlignment="1" applyProtection="1">
      <alignment horizontal="center" vertical="center" wrapText="1"/>
    </xf>
    <xf numFmtId="0" fontId="29" fillId="5" borderId="70" xfId="10" applyFont="1" applyFill="1" applyBorder="1" applyAlignment="1" applyProtection="1">
      <alignment horizontal="center" vertical="center" wrapText="1"/>
    </xf>
    <xf numFmtId="0" fontId="29" fillId="5" borderId="41" xfId="10" applyFont="1" applyFill="1" applyBorder="1" applyProtection="1">
      <alignment vertical="center"/>
    </xf>
    <xf numFmtId="177" fontId="29" fillId="5" borderId="151" xfId="12" applyNumberFormat="1" applyFont="1" applyFill="1" applyBorder="1" applyAlignment="1" applyProtection="1">
      <alignment horizontal="right" vertical="center" shrinkToFit="1"/>
    </xf>
    <xf numFmtId="187" fontId="29" fillId="5" borderId="168" xfId="12" applyNumberFormat="1" applyFont="1" applyFill="1" applyBorder="1" applyAlignment="1" applyProtection="1">
      <alignment horizontal="right" vertical="center" shrinkToFit="1"/>
    </xf>
    <xf numFmtId="0" fontId="29" fillId="5" borderId="64" xfId="10" applyFont="1" applyFill="1" applyBorder="1" applyAlignment="1" applyProtection="1">
      <alignment vertical="center" shrinkToFit="1"/>
    </xf>
    <xf numFmtId="0" fontId="29" fillId="5" borderId="0" xfId="10" applyFont="1" applyFill="1" applyBorder="1" applyAlignment="1" applyProtection="1">
      <alignment vertical="center" shrinkToFit="1"/>
    </xf>
    <xf numFmtId="0" fontId="29" fillId="5" borderId="38" xfId="10" applyFont="1" applyFill="1" applyBorder="1" applyAlignment="1" applyProtection="1">
      <alignment vertical="center" shrinkToFit="1"/>
    </xf>
    <xf numFmtId="187" fontId="29" fillId="5" borderId="152" xfId="12" applyNumberFormat="1" applyFont="1" applyFill="1" applyBorder="1" applyAlignment="1" applyProtection="1">
      <alignment horizontal="right" vertical="center" shrinkToFit="1"/>
    </xf>
    <xf numFmtId="187" fontId="29" fillId="5" borderId="15" xfId="12" applyNumberFormat="1" applyFont="1" applyFill="1" applyBorder="1" applyAlignment="1" applyProtection="1">
      <alignment horizontal="right" vertical="center" shrinkToFit="1"/>
    </xf>
    <xf numFmtId="0" fontId="29" fillId="5" borderId="41" xfId="10" applyFont="1" applyFill="1" applyBorder="1" applyAlignment="1" applyProtection="1">
      <alignment horizontal="center" vertical="center" wrapText="1"/>
    </xf>
    <xf numFmtId="0" fontId="29" fillId="5" borderId="64" xfId="10" applyFont="1" applyFill="1" applyBorder="1" applyAlignment="1" applyProtection="1">
      <alignment horizontal="center" vertical="center" wrapText="1"/>
    </xf>
    <xf numFmtId="0" fontId="29" fillId="5" borderId="54" xfId="10" applyFont="1" applyFill="1" applyBorder="1" applyAlignment="1" applyProtection="1">
      <alignment horizontal="center" vertical="center" wrapText="1"/>
    </xf>
    <xf numFmtId="0" fontId="29" fillId="5" borderId="40" xfId="10" applyFont="1" applyFill="1" applyBorder="1" applyAlignment="1" applyProtection="1">
      <alignment horizontal="center" vertical="center" wrapText="1"/>
    </xf>
    <xf numFmtId="0" fontId="29" fillId="5" borderId="41" xfId="12" applyFont="1" applyFill="1" applyBorder="1" applyAlignment="1" applyProtection="1">
      <alignment horizontal="left" vertical="center" shrinkToFit="1"/>
    </xf>
    <xf numFmtId="0" fontId="29" fillId="5" borderId="12" xfId="12" applyFont="1" applyFill="1" applyBorder="1" applyAlignment="1" applyProtection="1">
      <alignment horizontal="left" vertical="center" shrinkToFit="1"/>
    </xf>
    <xf numFmtId="0" fontId="29" fillId="5" borderId="48" xfId="12" applyFont="1" applyFill="1" applyBorder="1" applyAlignment="1" applyProtection="1">
      <alignment horizontal="left" vertical="center" shrinkToFit="1"/>
    </xf>
    <xf numFmtId="187" fontId="29" fillId="5" borderId="87" xfId="12" applyNumberFormat="1" applyFont="1" applyFill="1" applyBorder="1" applyAlignment="1" applyProtection="1">
      <alignment horizontal="right" vertical="center" shrinkToFit="1"/>
    </xf>
    <xf numFmtId="187" fontId="29" fillId="5" borderId="63" xfId="12" applyNumberFormat="1" applyFont="1" applyFill="1" applyBorder="1" applyAlignment="1" applyProtection="1">
      <alignment horizontal="right" vertical="center" shrinkToFit="1"/>
    </xf>
    <xf numFmtId="0" fontId="29" fillId="5" borderId="31" xfId="10" applyFont="1" applyFill="1" applyBorder="1" applyAlignment="1" applyProtection="1">
      <alignment horizontal="center" vertical="center" wrapText="1"/>
    </xf>
    <xf numFmtId="0" fontId="31" fillId="5" borderId="42" xfId="10" applyFont="1" applyFill="1" applyBorder="1" applyAlignment="1" applyProtection="1">
      <alignment horizontal="center" vertical="center"/>
    </xf>
    <xf numFmtId="0" fontId="29" fillId="5" borderId="37" xfId="10" applyFont="1" applyFill="1" applyBorder="1" applyProtection="1">
      <alignment vertical="center"/>
    </xf>
    <xf numFmtId="0" fontId="29" fillId="5" borderId="54" xfId="10" applyFont="1" applyFill="1" applyBorder="1" applyProtection="1">
      <alignment vertical="center"/>
    </xf>
    <xf numFmtId="0" fontId="29" fillId="5" borderId="40" xfId="10" applyFont="1" applyFill="1" applyBorder="1" applyProtection="1">
      <alignment vertical="center"/>
    </xf>
    <xf numFmtId="177" fontId="29" fillId="5" borderId="161" xfId="12" applyNumberFormat="1" applyFont="1" applyFill="1" applyBorder="1" applyAlignment="1" applyProtection="1">
      <alignment horizontal="right" vertical="center" shrinkToFit="1"/>
    </xf>
    <xf numFmtId="0" fontId="29" fillId="5" borderId="11" xfId="10" applyFont="1" applyFill="1" applyBorder="1" applyAlignment="1" applyProtection="1">
      <alignment horizontal="center" vertical="top" wrapText="1"/>
    </xf>
    <xf numFmtId="0" fontId="29" fillId="5" borderId="12" xfId="10" applyFont="1" applyFill="1" applyBorder="1" applyAlignment="1" applyProtection="1">
      <alignment horizontal="center" vertical="top" wrapText="1"/>
    </xf>
    <xf numFmtId="0" fontId="29" fillId="5" borderId="48" xfId="10" applyFont="1" applyFill="1" applyBorder="1" applyAlignment="1" applyProtection="1">
      <alignment horizontal="center" vertical="top" wrapText="1"/>
    </xf>
    <xf numFmtId="0" fontId="29" fillId="5" borderId="7" xfId="10" applyFont="1" applyFill="1" applyBorder="1" applyAlignment="1" applyProtection="1">
      <alignment horizontal="center" vertical="top" wrapText="1"/>
    </xf>
    <xf numFmtId="0" fontId="29" fillId="5" borderId="0" xfId="10" applyFont="1" applyFill="1" applyBorder="1" applyAlignment="1" applyProtection="1">
      <alignment horizontal="center" vertical="top" wrapText="1"/>
    </xf>
    <xf numFmtId="0" fontId="29" fillId="5" borderId="38" xfId="10" applyFont="1" applyFill="1" applyBorder="1" applyAlignment="1" applyProtection="1">
      <alignment horizontal="center" vertical="top" wrapText="1"/>
    </xf>
    <xf numFmtId="0" fontId="29" fillId="5" borderId="24" xfId="10" applyFont="1" applyFill="1" applyBorder="1" applyAlignment="1" applyProtection="1">
      <alignment horizontal="center" vertical="top" wrapText="1"/>
    </xf>
    <xf numFmtId="0" fontId="29" fillId="5" borderId="54" xfId="10" applyFont="1" applyFill="1" applyBorder="1" applyAlignment="1" applyProtection="1">
      <alignment horizontal="center" vertical="top" wrapText="1"/>
    </xf>
    <xf numFmtId="0" fontId="29" fillId="5" borderId="41" xfId="10" applyFont="1" applyFill="1" applyBorder="1" applyAlignment="1" applyProtection="1">
      <alignment vertical="center"/>
    </xf>
    <xf numFmtId="0" fontId="29" fillId="5" borderId="12" xfId="10" applyFont="1" applyFill="1" applyBorder="1" applyAlignment="1" applyProtection="1">
      <alignment vertical="center"/>
    </xf>
    <xf numFmtId="0" fontId="29" fillId="5" borderId="48" xfId="10" applyFont="1" applyFill="1" applyBorder="1" applyAlignment="1" applyProtection="1">
      <alignment vertical="center"/>
    </xf>
    <xf numFmtId="177" fontId="29" fillId="5" borderId="41" xfId="12" applyNumberFormat="1" applyFont="1" applyFill="1" applyBorder="1" applyAlignment="1" applyProtection="1">
      <alignment horizontal="right" vertical="center" shrinkToFit="1"/>
    </xf>
    <xf numFmtId="177" fontId="29" fillId="5" borderId="12" xfId="12" applyNumberFormat="1" applyFont="1" applyFill="1" applyBorder="1" applyAlignment="1" applyProtection="1">
      <alignment horizontal="right" vertical="center" shrinkToFit="1"/>
    </xf>
    <xf numFmtId="177" fontId="29" fillId="5" borderId="82" xfId="12" applyNumberFormat="1" applyFont="1" applyFill="1" applyBorder="1" applyAlignment="1" applyProtection="1">
      <alignment horizontal="right" vertical="center" shrinkToFit="1"/>
    </xf>
    <xf numFmtId="177" fontId="29" fillId="5" borderId="84" xfId="12" applyNumberFormat="1" applyFont="1" applyFill="1" applyBorder="1" applyAlignment="1" applyProtection="1">
      <alignment horizontal="right" vertical="center" shrinkToFit="1"/>
    </xf>
    <xf numFmtId="187" fontId="29" fillId="5" borderId="84" xfId="12" applyNumberFormat="1" applyFont="1" applyFill="1" applyBorder="1" applyAlignment="1" applyProtection="1">
      <alignment horizontal="right" vertical="center" shrinkToFit="1"/>
    </xf>
    <xf numFmtId="187" fontId="29" fillId="5" borderId="12" xfId="12" applyNumberFormat="1" applyFont="1" applyFill="1" applyBorder="1" applyAlignment="1" applyProtection="1">
      <alignment horizontal="right" vertical="center" shrinkToFit="1"/>
    </xf>
    <xf numFmtId="187" fontId="29" fillId="5" borderId="13" xfId="12" applyNumberFormat="1" applyFont="1" applyFill="1" applyBorder="1" applyAlignment="1" applyProtection="1">
      <alignment horizontal="right" vertical="center" shrinkToFit="1"/>
    </xf>
    <xf numFmtId="0" fontId="29" fillId="5" borderId="30" xfId="10" applyFont="1" applyFill="1" applyBorder="1" applyAlignment="1" applyProtection="1">
      <alignment horizontal="center" vertical="center"/>
    </xf>
    <xf numFmtId="0" fontId="29" fillId="5" borderId="31" xfId="10" applyFont="1" applyFill="1" applyBorder="1" applyAlignment="1" applyProtection="1">
      <alignment horizontal="center" vertical="center"/>
    </xf>
    <xf numFmtId="0" fontId="29" fillId="5" borderId="42" xfId="10" applyFont="1" applyFill="1" applyBorder="1" applyAlignment="1" applyProtection="1">
      <alignment horizontal="center" vertical="center"/>
    </xf>
    <xf numFmtId="0" fontId="29" fillId="5" borderId="39" xfId="10" applyFont="1" applyFill="1" applyBorder="1" applyAlignment="1" applyProtection="1">
      <alignment horizontal="center" vertical="center"/>
    </xf>
    <xf numFmtId="0" fontId="29" fillId="5" borderId="39" xfId="12" applyFont="1" applyFill="1" applyBorder="1" applyAlignment="1" applyProtection="1">
      <alignment horizontal="center" vertical="center"/>
    </xf>
    <xf numFmtId="0" fontId="29" fillId="5" borderId="31" xfId="12" applyFont="1" applyFill="1" applyBorder="1" applyAlignment="1" applyProtection="1">
      <alignment horizontal="center" vertical="center"/>
    </xf>
    <xf numFmtId="0" fontId="29" fillId="5" borderId="32" xfId="12" applyFont="1" applyFill="1" applyBorder="1" applyAlignment="1" applyProtection="1">
      <alignment horizontal="center" vertical="center"/>
    </xf>
    <xf numFmtId="177" fontId="29" fillId="5" borderId="39" xfId="12" applyNumberFormat="1" applyFont="1" applyFill="1" applyBorder="1" applyAlignment="1" applyProtection="1">
      <alignment horizontal="right" vertical="center" shrinkToFit="1"/>
    </xf>
    <xf numFmtId="177" fontId="29" fillId="5" borderId="31" xfId="12" applyNumberFormat="1" applyFont="1" applyFill="1" applyBorder="1" applyAlignment="1" applyProtection="1">
      <alignment horizontal="right" vertical="center" shrinkToFit="1"/>
    </xf>
    <xf numFmtId="177" fontId="29" fillId="5" borderId="156" xfId="12" applyNumberFormat="1" applyFont="1" applyFill="1" applyBorder="1" applyAlignment="1" applyProtection="1">
      <alignment horizontal="right" vertical="center" shrinkToFit="1"/>
    </xf>
    <xf numFmtId="177" fontId="29" fillId="5" borderId="157" xfId="12" applyNumberFormat="1" applyFont="1" applyFill="1" applyBorder="1" applyAlignment="1" applyProtection="1">
      <alignment horizontal="right" vertical="center" shrinkToFit="1"/>
    </xf>
    <xf numFmtId="177" fontId="29" fillId="5" borderId="158" xfId="12" applyNumberFormat="1" applyFont="1" applyFill="1" applyBorder="1" applyAlignment="1" applyProtection="1">
      <alignment horizontal="right" vertical="center" shrinkToFit="1"/>
    </xf>
    <xf numFmtId="177" fontId="29" fillId="5" borderId="159" xfId="12" applyNumberFormat="1" applyFont="1" applyFill="1" applyBorder="1" applyAlignment="1" applyProtection="1">
      <alignment horizontal="right" vertical="center" shrinkToFit="1"/>
    </xf>
    <xf numFmtId="177" fontId="29" fillId="5" borderId="160" xfId="12" applyNumberFormat="1" applyFont="1" applyFill="1" applyBorder="1" applyAlignment="1" applyProtection="1">
      <alignment horizontal="right" vertical="center" shrinkToFit="1"/>
    </xf>
    <xf numFmtId="0" fontId="29" fillId="5" borderId="0" xfId="10" applyFont="1" applyFill="1" applyProtection="1">
      <alignment vertical="center"/>
    </xf>
    <xf numFmtId="0" fontId="29" fillId="5" borderId="11" xfId="10" applyFont="1" applyFill="1" applyBorder="1" applyAlignment="1" applyProtection="1">
      <alignment horizontal="center" vertical="center" textRotation="255" shrinkToFit="1"/>
    </xf>
    <xf numFmtId="0" fontId="29" fillId="5" borderId="48" xfId="10" applyFont="1" applyFill="1" applyBorder="1" applyAlignment="1" applyProtection="1">
      <alignment horizontal="center" vertical="center" textRotation="255" shrinkToFit="1"/>
    </xf>
    <xf numFmtId="0" fontId="29" fillId="5" borderId="7" xfId="10" applyFont="1" applyFill="1" applyBorder="1" applyAlignment="1" applyProtection="1">
      <alignment horizontal="center" vertical="center" textRotation="255" shrinkToFit="1"/>
    </xf>
    <xf numFmtId="0" fontId="29" fillId="5" borderId="38" xfId="10" applyFont="1" applyFill="1" applyBorder="1" applyAlignment="1" applyProtection="1">
      <alignment horizontal="center" vertical="center" textRotation="255" shrinkToFit="1"/>
    </xf>
    <xf numFmtId="0" fontId="29" fillId="5" borderId="24" xfId="10" applyFont="1" applyFill="1" applyBorder="1" applyAlignment="1" applyProtection="1">
      <alignment horizontal="center" vertical="center" textRotation="255" shrinkToFit="1"/>
    </xf>
    <xf numFmtId="0" fontId="29" fillId="5" borderId="40" xfId="10" applyFont="1" applyFill="1" applyBorder="1" applyAlignment="1" applyProtection="1">
      <alignment horizontal="center" vertical="center" textRotation="255" shrinkToFit="1"/>
    </xf>
    <xf numFmtId="177" fontId="29" fillId="5" borderId="64" xfId="11" applyNumberFormat="1" applyFont="1" applyFill="1" applyBorder="1" applyAlignment="1" applyProtection="1">
      <alignment horizontal="right" vertical="center" shrinkToFit="1"/>
    </xf>
    <xf numFmtId="177" fontId="29" fillId="5" borderId="0" xfId="11" applyNumberFormat="1" applyFont="1" applyFill="1" applyBorder="1" applyAlignment="1" applyProtection="1">
      <alignment horizontal="right" vertical="center" shrinkToFit="1"/>
    </xf>
    <xf numFmtId="177" fontId="29" fillId="5" borderId="85" xfId="11" applyNumberFormat="1" applyFont="1" applyFill="1" applyBorder="1" applyAlignment="1" applyProtection="1">
      <alignment horizontal="right" vertical="center" shrinkToFit="1"/>
    </xf>
    <xf numFmtId="177" fontId="29" fillId="5" borderId="88" xfId="11" applyNumberFormat="1" applyFont="1" applyFill="1" applyBorder="1" applyAlignment="1" applyProtection="1">
      <alignment horizontal="right" vertical="center" shrinkToFit="1"/>
    </xf>
    <xf numFmtId="187" fontId="29" fillId="5" borderId="88" xfId="11" applyNumberFormat="1" applyFont="1" applyFill="1" applyBorder="1" applyAlignment="1" applyProtection="1">
      <alignment horizontal="right" vertical="center" shrinkToFit="1"/>
    </xf>
    <xf numFmtId="187" fontId="29" fillId="5" borderId="0" xfId="11" applyNumberFormat="1" applyFont="1" applyFill="1" applyBorder="1" applyAlignment="1" applyProtection="1">
      <alignment horizontal="right" vertical="center" shrinkToFit="1"/>
    </xf>
    <xf numFmtId="187" fontId="29" fillId="5" borderId="66" xfId="11" applyNumberFormat="1" applyFont="1" applyFill="1" applyBorder="1" applyAlignment="1" applyProtection="1">
      <alignment horizontal="right" vertical="center" shrinkToFit="1"/>
    </xf>
    <xf numFmtId="0" fontId="29" fillId="5" borderId="38" xfId="10" applyFont="1" applyFill="1" applyBorder="1" applyAlignment="1" applyProtection="1">
      <alignment horizontal="left" vertical="center"/>
    </xf>
    <xf numFmtId="0" fontId="29" fillId="5" borderId="41" xfId="10" applyFont="1" applyFill="1" applyBorder="1" applyAlignment="1" applyProtection="1">
      <alignment horizontal="center" vertical="center" textRotation="255" wrapText="1"/>
    </xf>
    <xf numFmtId="0" fontId="29" fillId="5" borderId="64" xfId="10" applyFont="1" applyFill="1" applyBorder="1" applyAlignment="1" applyProtection="1">
      <alignment horizontal="center" vertical="center" textRotation="255" wrapText="1"/>
    </xf>
    <xf numFmtId="0" fontId="29" fillId="5" borderId="37" xfId="10" applyFont="1" applyFill="1" applyBorder="1" applyAlignment="1" applyProtection="1">
      <alignment horizontal="center" vertical="center" textRotation="255" wrapText="1"/>
    </xf>
    <xf numFmtId="0" fontId="29" fillId="5" borderId="32" xfId="10" applyFont="1" applyFill="1" applyBorder="1" applyAlignment="1" applyProtection="1">
      <alignment horizontal="center" vertical="center"/>
    </xf>
    <xf numFmtId="0" fontId="29" fillId="5" borderId="11" xfId="10" applyFont="1" applyFill="1" applyBorder="1" applyAlignment="1" applyProtection="1">
      <alignment horizontal="center" vertical="top"/>
    </xf>
    <xf numFmtId="0" fontId="29" fillId="5" borderId="12" xfId="10" applyFont="1" applyFill="1" applyBorder="1" applyAlignment="1" applyProtection="1">
      <alignment horizontal="center" vertical="top"/>
    </xf>
    <xf numFmtId="0" fontId="29" fillId="5" borderId="7" xfId="10" applyFont="1" applyFill="1" applyBorder="1" applyAlignment="1" applyProtection="1">
      <alignment horizontal="center" vertical="top"/>
    </xf>
    <xf numFmtId="0" fontId="29" fillId="5" borderId="0" xfId="10" applyFont="1" applyFill="1" applyBorder="1" applyAlignment="1" applyProtection="1">
      <alignment horizontal="center" vertical="top"/>
    </xf>
    <xf numFmtId="0" fontId="29" fillId="5" borderId="24" xfId="10" applyFont="1" applyFill="1" applyBorder="1" applyAlignment="1" applyProtection="1">
      <alignment horizontal="center" vertical="top"/>
    </xf>
    <xf numFmtId="0" fontId="29" fillId="5" borderId="54" xfId="10" applyFont="1" applyFill="1" applyBorder="1" applyAlignment="1" applyProtection="1">
      <alignment horizontal="center" vertical="top"/>
    </xf>
    <xf numFmtId="0" fontId="29" fillId="5" borderId="34" xfId="10" applyFont="1" applyFill="1" applyBorder="1" applyAlignment="1" applyProtection="1">
      <alignment horizontal="center" vertical="center"/>
    </xf>
    <xf numFmtId="0" fontId="29" fillId="7" borderId="44" xfId="10" applyNumberFormat="1" applyFont="1" applyFill="1" applyBorder="1" applyAlignment="1" applyProtection="1">
      <alignment horizontal="left" vertical="center" shrinkToFit="1"/>
      <protection locked="0"/>
    </xf>
    <xf numFmtId="0" fontId="29" fillId="7" borderId="18" xfId="10" applyNumberFormat="1" applyFont="1" applyFill="1" applyBorder="1" applyAlignment="1" applyProtection="1">
      <alignment horizontal="left" vertical="center" shrinkToFit="1"/>
      <protection locked="0"/>
    </xf>
    <xf numFmtId="0" fontId="29" fillId="7" borderId="19" xfId="10" applyNumberFormat="1" applyFont="1" applyFill="1" applyBorder="1" applyAlignment="1" applyProtection="1">
      <alignment horizontal="left" vertical="center" shrinkToFit="1"/>
      <protection locked="0"/>
    </xf>
    <xf numFmtId="0" fontId="29" fillId="5" borderId="8" xfId="10" applyFont="1" applyFill="1" applyBorder="1" applyAlignment="1" applyProtection="1">
      <alignment horizontal="left" vertical="center" wrapText="1"/>
    </xf>
    <xf numFmtId="0" fontId="29" fillId="5" borderId="0" xfId="11" applyFont="1" applyFill="1" applyAlignment="1" applyProtection="1">
      <alignment horizontal="left" vertical="center"/>
    </xf>
    <xf numFmtId="0" fontId="29" fillId="5" borderId="24" xfId="10" applyFont="1" applyFill="1" applyBorder="1" applyAlignment="1" applyProtection="1">
      <alignment horizontal="center" vertical="center"/>
    </xf>
    <xf numFmtId="0" fontId="29" fillId="5" borderId="54" xfId="10" applyFont="1" applyFill="1" applyBorder="1" applyAlignment="1" applyProtection="1">
      <alignment horizontal="center" vertical="center"/>
    </xf>
    <xf numFmtId="0" fontId="29" fillId="5" borderId="67" xfId="10" applyFont="1" applyFill="1" applyBorder="1" applyAlignment="1" applyProtection="1">
      <alignment horizontal="center" vertical="center"/>
    </xf>
    <xf numFmtId="0" fontId="29" fillId="5" borderId="112" xfId="10" applyNumberFormat="1" applyFont="1" applyFill="1" applyBorder="1" applyAlignment="1" applyProtection="1">
      <alignment horizontal="left" vertical="center" shrinkToFit="1"/>
      <protection locked="0"/>
    </xf>
    <xf numFmtId="0" fontId="29" fillId="5" borderId="113" xfId="10" applyNumberFormat="1" applyFont="1" applyFill="1" applyBorder="1" applyAlignment="1" applyProtection="1">
      <alignment horizontal="left" vertical="center" shrinkToFit="1"/>
      <protection locked="0"/>
    </xf>
    <xf numFmtId="0" fontId="29" fillId="5" borderId="119" xfId="10" applyNumberFormat="1" applyFont="1" applyFill="1" applyBorder="1" applyAlignment="1" applyProtection="1">
      <alignment horizontal="left" vertical="center" shrinkToFit="1"/>
      <protection locked="0"/>
    </xf>
    <xf numFmtId="0" fontId="29" fillId="7" borderId="44" xfId="10" applyFont="1" applyFill="1" applyBorder="1" applyAlignment="1" applyProtection="1">
      <alignment horizontal="left" vertical="center" shrinkToFit="1"/>
      <protection locked="0"/>
    </xf>
    <xf numFmtId="0" fontId="29" fillId="7" borderId="18" xfId="10" applyFont="1" applyFill="1" applyBorder="1" applyAlignment="1" applyProtection="1">
      <alignment horizontal="left" vertical="center" shrinkToFit="1"/>
      <protection locked="0"/>
    </xf>
    <xf numFmtId="0" fontId="29" fillId="7" borderId="43" xfId="10" applyFont="1" applyFill="1" applyBorder="1" applyAlignment="1" applyProtection="1">
      <alignment horizontal="left" vertical="center" shrinkToFit="1"/>
      <protection locked="0"/>
    </xf>
    <xf numFmtId="177" fontId="29" fillId="7" borderId="148" xfId="10" applyNumberFormat="1" applyFont="1" applyFill="1" applyBorder="1" applyAlignment="1" applyProtection="1">
      <alignment horizontal="right" vertical="center" shrinkToFit="1"/>
      <protection locked="0"/>
    </xf>
    <xf numFmtId="177" fontId="29" fillId="7" borderId="149" xfId="10" applyNumberFormat="1" applyFont="1" applyFill="1" applyBorder="1" applyAlignment="1" applyProtection="1">
      <alignment horizontal="right" vertical="center" shrinkToFit="1"/>
      <protection locked="0"/>
    </xf>
    <xf numFmtId="177" fontId="29" fillId="7" borderId="150" xfId="10" applyNumberFormat="1" applyFont="1" applyFill="1" applyBorder="1" applyAlignment="1" applyProtection="1">
      <alignment horizontal="right" vertical="center" shrinkToFit="1"/>
      <protection locked="0"/>
    </xf>
    <xf numFmtId="177" fontId="29" fillId="7" borderId="44" xfId="10" applyNumberFormat="1" applyFont="1" applyFill="1" applyBorder="1" applyAlignment="1" applyProtection="1">
      <alignment horizontal="right" vertical="center" shrinkToFit="1"/>
      <protection locked="0"/>
    </xf>
    <xf numFmtId="177" fontId="29" fillId="7" borderId="18" xfId="10" applyNumberFormat="1" applyFont="1" applyFill="1" applyBorder="1" applyAlignment="1" applyProtection="1">
      <alignment horizontal="right" vertical="center" shrinkToFit="1"/>
      <protection locked="0"/>
    </xf>
    <xf numFmtId="177" fontId="29" fillId="7" borderId="43" xfId="10" applyNumberFormat="1" applyFont="1" applyFill="1" applyBorder="1" applyAlignment="1" applyProtection="1">
      <alignment horizontal="right" vertical="center" shrinkToFit="1"/>
      <protection locked="0"/>
    </xf>
    <xf numFmtId="0" fontId="29" fillId="5" borderId="112" xfId="10" applyFont="1" applyFill="1" applyBorder="1" applyAlignment="1" applyProtection="1">
      <alignment horizontal="left" vertical="center" shrinkToFit="1"/>
      <protection locked="0"/>
    </xf>
    <xf numFmtId="0" fontId="29" fillId="5" borderId="113" xfId="10" applyFont="1" applyFill="1" applyBorder="1" applyAlignment="1" applyProtection="1">
      <alignment horizontal="left" vertical="center" shrinkToFit="1"/>
      <protection locked="0"/>
    </xf>
    <xf numFmtId="0" fontId="29" fillId="5" borderId="114" xfId="10" applyFont="1" applyFill="1" applyBorder="1" applyAlignment="1" applyProtection="1">
      <alignment horizontal="left" vertical="center" shrinkToFit="1"/>
      <protection locked="0"/>
    </xf>
    <xf numFmtId="177" fontId="29" fillId="5" borderId="112" xfId="10" applyNumberFormat="1" applyFont="1" applyFill="1" applyBorder="1" applyAlignment="1" applyProtection="1">
      <alignment horizontal="right" vertical="center" shrinkToFit="1"/>
      <protection locked="0"/>
    </xf>
    <xf numFmtId="177" fontId="29" fillId="5" borderId="113" xfId="10" applyNumberFormat="1" applyFont="1" applyFill="1" applyBorder="1" applyAlignment="1" applyProtection="1">
      <alignment horizontal="right" vertical="center" shrinkToFit="1"/>
      <protection locked="0"/>
    </xf>
    <xf numFmtId="177" fontId="29" fillId="5" borderId="114" xfId="10" applyNumberFormat="1" applyFont="1" applyFill="1" applyBorder="1" applyAlignment="1" applyProtection="1">
      <alignment horizontal="right" vertical="center" shrinkToFit="1"/>
      <protection locked="0"/>
    </xf>
    <xf numFmtId="177" fontId="29" fillId="7" borderId="129" xfId="10" applyNumberFormat="1" applyFont="1" applyFill="1" applyBorder="1" applyAlignment="1" applyProtection="1">
      <alignment horizontal="right" vertical="center" shrinkToFit="1"/>
      <protection locked="0"/>
    </xf>
    <xf numFmtId="0" fontId="29" fillId="7" borderId="129" xfId="10" applyNumberFormat="1" applyFont="1" applyFill="1" applyBorder="1" applyAlignment="1" applyProtection="1">
      <alignment horizontal="left" vertical="center" shrinkToFit="1"/>
      <protection locked="0"/>
    </xf>
    <xf numFmtId="0" fontId="29" fillId="7" borderId="132" xfId="10" applyNumberFormat="1" applyFont="1" applyFill="1" applyBorder="1" applyAlignment="1" applyProtection="1">
      <alignment horizontal="left" vertical="center" shrinkToFit="1"/>
      <protection locked="0"/>
    </xf>
    <xf numFmtId="177" fontId="29" fillId="7" borderId="142" xfId="10" applyNumberFormat="1" applyFont="1" applyFill="1" applyBorder="1" applyAlignment="1" applyProtection="1">
      <alignment horizontal="right" vertical="center" shrinkToFit="1"/>
      <protection locked="0"/>
    </xf>
    <xf numFmtId="177" fontId="29" fillId="7" borderId="134" xfId="10" applyNumberFormat="1" applyFont="1" applyFill="1" applyBorder="1" applyAlignment="1" applyProtection="1">
      <alignment horizontal="right" vertical="center" shrinkToFit="1"/>
      <protection locked="0"/>
    </xf>
    <xf numFmtId="0" fontId="29" fillId="5" borderId="145" xfId="10" applyFont="1" applyFill="1" applyBorder="1" applyAlignment="1" applyProtection="1">
      <alignment horizontal="left" vertical="center" shrinkToFit="1"/>
      <protection locked="0"/>
    </xf>
    <xf numFmtId="0" fontId="29" fillId="5" borderId="146" xfId="10" applyFont="1" applyFill="1" applyBorder="1" applyAlignment="1" applyProtection="1">
      <alignment horizontal="left" vertical="center" shrinkToFit="1"/>
      <protection locked="0"/>
    </xf>
    <xf numFmtId="0" fontId="29" fillId="5" borderId="147" xfId="10" applyFont="1" applyFill="1" applyBorder="1" applyAlignment="1" applyProtection="1">
      <alignment horizontal="left" vertical="center" shrinkToFit="1"/>
      <protection locked="0"/>
    </xf>
    <xf numFmtId="177" fontId="29" fillId="5" borderId="123" xfId="10" applyNumberFormat="1" applyFont="1" applyFill="1" applyBorder="1" applyAlignment="1" applyProtection="1">
      <alignment horizontal="right" vertical="center" shrinkToFit="1"/>
      <protection locked="0"/>
    </xf>
    <xf numFmtId="177" fontId="29" fillId="5" borderId="124" xfId="10" applyNumberFormat="1" applyFont="1" applyFill="1" applyBorder="1" applyAlignment="1" applyProtection="1">
      <alignment horizontal="right" vertical="center" shrinkToFit="1"/>
      <protection locked="0"/>
    </xf>
    <xf numFmtId="0" fontId="29" fillId="5" borderId="124" xfId="10" applyNumberFormat="1" applyFont="1" applyFill="1" applyBorder="1" applyAlignment="1" applyProtection="1">
      <alignment horizontal="left" vertical="center" shrinkToFit="1"/>
      <protection locked="0"/>
    </xf>
    <xf numFmtId="0" fontId="29" fillId="5" borderId="127" xfId="10" applyNumberFormat="1" applyFont="1" applyFill="1" applyBorder="1" applyAlignment="1" applyProtection="1">
      <alignment horizontal="left" vertical="center" shrinkToFit="1"/>
      <protection locked="0"/>
    </xf>
    <xf numFmtId="177" fontId="29" fillId="0" borderId="116" xfId="10" applyNumberFormat="1" applyFont="1" applyBorder="1" applyAlignment="1" applyProtection="1">
      <alignment horizontal="right" vertical="center" shrinkToFit="1"/>
      <protection locked="0"/>
    </xf>
    <xf numFmtId="0" fontId="29" fillId="0" borderId="116" xfId="10" applyNumberFormat="1" applyFont="1" applyBorder="1" applyAlignment="1" applyProtection="1">
      <alignment horizontal="left" vertical="center" shrinkToFit="1"/>
      <protection locked="0"/>
    </xf>
    <xf numFmtId="0" fontId="29" fillId="0" borderId="121" xfId="10" applyNumberFormat="1" applyFont="1" applyBorder="1" applyAlignment="1" applyProtection="1">
      <alignment horizontal="left" vertical="center" shrinkToFit="1"/>
      <protection locked="0"/>
    </xf>
    <xf numFmtId="0" fontId="29" fillId="0" borderId="112" xfId="10" applyFont="1" applyBorder="1" applyAlignment="1" applyProtection="1">
      <alignment horizontal="left" vertical="center" shrinkToFit="1"/>
      <protection locked="0"/>
    </xf>
    <xf numFmtId="0" fontId="29" fillId="0" borderId="113" xfId="10" applyFont="1" applyBorder="1" applyAlignment="1" applyProtection="1">
      <alignment horizontal="left" vertical="center" shrinkToFit="1"/>
      <protection locked="0"/>
    </xf>
    <xf numFmtId="0" fontId="29" fillId="0" borderId="114" xfId="10" applyFont="1" applyBorder="1" applyAlignment="1" applyProtection="1">
      <alignment horizontal="left" vertical="center" shrinkToFit="1"/>
      <protection locked="0"/>
    </xf>
    <xf numFmtId="177" fontId="29" fillId="0" borderId="115" xfId="10" applyNumberFormat="1" applyFont="1" applyBorder="1" applyAlignment="1" applyProtection="1">
      <alignment horizontal="right" vertical="center" shrinkToFit="1"/>
      <protection locked="0"/>
    </xf>
    <xf numFmtId="177" fontId="29" fillId="0" borderId="112" xfId="10" applyNumberFormat="1" applyFont="1" applyBorder="1" applyAlignment="1" applyProtection="1">
      <alignment horizontal="right" vertical="center" shrinkToFit="1"/>
      <protection locked="0"/>
    </xf>
    <xf numFmtId="177" fontId="29" fillId="0" borderId="113" xfId="10" applyNumberFormat="1" applyFont="1" applyBorder="1" applyAlignment="1" applyProtection="1">
      <alignment horizontal="right" vertical="center" shrinkToFit="1"/>
      <protection locked="0"/>
    </xf>
    <xf numFmtId="177" fontId="29" fillId="0" borderId="120" xfId="10" applyNumberFormat="1" applyFont="1" applyBorder="1" applyAlignment="1" applyProtection="1">
      <alignment horizontal="right" vertical="center" shrinkToFit="1"/>
      <protection locked="0"/>
    </xf>
    <xf numFmtId="177" fontId="29" fillId="0" borderId="117" xfId="10" applyNumberFormat="1" applyFont="1" applyBorder="1" applyAlignment="1" applyProtection="1">
      <alignment horizontal="right" vertical="center" shrinkToFit="1"/>
      <protection locked="0"/>
    </xf>
    <xf numFmtId="177" fontId="29" fillId="0" borderId="102" xfId="10" applyNumberFormat="1" applyFont="1" applyBorder="1" applyAlignment="1" applyProtection="1">
      <alignment horizontal="right" vertical="center" shrinkToFit="1"/>
      <protection locked="0"/>
    </xf>
    <xf numFmtId="0" fontId="29" fillId="0" borderId="102" xfId="10" applyNumberFormat="1" applyFont="1" applyBorder="1" applyAlignment="1" applyProtection="1">
      <alignment horizontal="left" vertical="center" shrinkToFit="1"/>
      <protection locked="0"/>
    </xf>
    <xf numFmtId="0" fontId="29" fillId="0" borderId="108" xfId="10" applyNumberFormat="1" applyFont="1" applyBorder="1" applyAlignment="1" applyProtection="1">
      <alignment horizontal="left" vertical="center" shrinkToFit="1"/>
      <protection locked="0"/>
    </xf>
    <xf numFmtId="0" fontId="29" fillId="0" borderId="98" xfId="10" applyFont="1" applyBorder="1" applyAlignment="1" applyProtection="1">
      <alignment horizontal="left" vertical="center" shrinkToFit="1"/>
      <protection locked="0"/>
    </xf>
    <xf numFmtId="0" fontId="29" fillId="0" borderId="99" xfId="10" applyFont="1" applyBorder="1" applyAlignment="1" applyProtection="1">
      <alignment horizontal="left" vertical="center" shrinkToFit="1"/>
      <protection locked="0"/>
    </xf>
    <xf numFmtId="0" fontId="29" fillId="0" borderId="100" xfId="10" applyFont="1" applyBorder="1" applyAlignment="1" applyProtection="1">
      <alignment horizontal="left" vertical="center" shrinkToFit="1"/>
      <protection locked="0"/>
    </xf>
    <xf numFmtId="177" fontId="29" fillId="0" borderId="101" xfId="10" applyNumberFormat="1" applyFont="1" applyBorder="1" applyAlignment="1" applyProtection="1">
      <alignment horizontal="right" vertical="center" shrinkToFit="1"/>
      <protection locked="0"/>
    </xf>
    <xf numFmtId="177" fontId="29" fillId="0" borderId="112" xfId="13" applyNumberFormat="1" applyFont="1" applyBorder="1" applyAlignment="1" applyProtection="1">
      <alignment horizontal="right" vertical="center" shrinkToFit="1"/>
      <protection locked="0"/>
    </xf>
    <xf numFmtId="177" fontId="29" fillId="0" borderId="113" xfId="13" applyNumberFormat="1" applyFont="1" applyBorder="1" applyAlignment="1" applyProtection="1">
      <alignment horizontal="right" vertical="center" shrinkToFit="1"/>
      <protection locked="0"/>
    </xf>
    <xf numFmtId="177" fontId="29" fillId="0" borderId="114" xfId="13" applyNumberFormat="1" applyFont="1" applyBorder="1" applyAlignment="1" applyProtection="1">
      <alignment horizontal="right" vertical="center" shrinkToFit="1"/>
      <protection locked="0"/>
    </xf>
    <xf numFmtId="0" fontId="29" fillId="0" borderId="112" xfId="13" applyNumberFormat="1" applyFont="1" applyBorder="1" applyAlignment="1" applyProtection="1">
      <alignment horizontal="left" vertical="center" shrinkToFit="1"/>
      <protection locked="0"/>
    </xf>
    <xf numFmtId="0" fontId="29" fillId="0" borderId="113" xfId="13" applyNumberFormat="1" applyFont="1" applyBorder="1" applyAlignment="1" applyProtection="1">
      <alignment horizontal="left" vertical="center" shrinkToFit="1"/>
      <protection locked="0"/>
    </xf>
    <xf numFmtId="0" fontId="29" fillId="0" borderId="119" xfId="13" applyNumberFormat="1" applyFont="1" applyBorder="1" applyAlignment="1" applyProtection="1">
      <alignment horizontal="left" vertical="center" shrinkToFit="1"/>
      <protection locked="0"/>
    </xf>
    <xf numFmtId="0" fontId="29" fillId="6" borderId="36" xfId="10" applyFont="1" applyFill="1" applyBorder="1" applyAlignment="1" applyProtection="1">
      <alignment horizontal="center" vertical="center"/>
      <protection locked="0"/>
    </xf>
    <xf numFmtId="0" fontId="29" fillId="6" borderId="8" xfId="10" applyFont="1" applyFill="1" applyBorder="1" applyAlignment="1" applyProtection="1">
      <alignment horizontal="center" vertical="center"/>
      <protection locked="0"/>
    </xf>
    <xf numFmtId="0" fontId="29" fillId="6" borderId="23" xfId="10" applyFont="1" applyFill="1" applyBorder="1" applyAlignment="1" applyProtection="1">
      <alignment horizontal="center" vertical="center"/>
      <protection locked="0"/>
    </xf>
    <xf numFmtId="0" fontId="29" fillId="6" borderId="92" xfId="10" applyFont="1" applyFill="1" applyBorder="1" applyAlignment="1" applyProtection="1">
      <alignment horizontal="center" vertical="center"/>
      <protection locked="0"/>
    </xf>
    <xf numFmtId="0" fontId="29" fillId="6" borderId="93" xfId="10" applyFont="1" applyFill="1" applyBorder="1" applyAlignment="1" applyProtection="1">
      <alignment horizontal="center" vertical="center"/>
      <protection locked="0"/>
    </xf>
    <xf numFmtId="0" fontId="29" fillId="6" borderId="94" xfId="10" applyFont="1" applyFill="1" applyBorder="1" applyAlignment="1" applyProtection="1">
      <alignment horizontal="center" vertical="center"/>
      <protection locked="0"/>
    </xf>
    <xf numFmtId="0" fontId="29" fillId="6" borderId="62" xfId="10" applyFont="1" applyFill="1" applyBorder="1" applyAlignment="1" applyProtection="1">
      <alignment horizontal="center" vertical="center" wrapText="1"/>
      <protection locked="0"/>
    </xf>
    <xf numFmtId="0" fontId="29" fillId="6" borderId="8" xfId="10" applyFont="1" applyFill="1" applyBorder="1" applyAlignment="1" applyProtection="1">
      <alignment horizontal="center" vertical="center" wrapText="1"/>
      <protection locked="0"/>
    </xf>
    <xf numFmtId="0" fontId="29" fillId="6" borderId="23" xfId="10" applyFont="1" applyFill="1" applyBorder="1" applyAlignment="1" applyProtection="1">
      <alignment horizontal="center" vertical="center" wrapText="1"/>
      <protection locked="0"/>
    </xf>
    <xf numFmtId="0" fontId="29" fillId="6" borderId="95" xfId="10" applyFont="1" applyFill="1" applyBorder="1" applyAlignment="1" applyProtection="1">
      <alignment horizontal="center" vertical="center" wrapText="1"/>
      <protection locked="0"/>
    </xf>
    <xf numFmtId="0" fontId="29" fillId="6" borderId="93" xfId="10" applyFont="1" applyFill="1" applyBorder="1" applyAlignment="1" applyProtection="1">
      <alignment horizontal="center" vertical="center" wrapText="1"/>
      <protection locked="0"/>
    </xf>
    <xf numFmtId="0" fontId="29" fillId="6" borderId="94" xfId="10" applyFont="1" applyFill="1" applyBorder="1" applyAlignment="1" applyProtection="1">
      <alignment horizontal="center" vertical="center" wrapText="1"/>
      <protection locked="0"/>
    </xf>
    <xf numFmtId="0" fontId="29" fillId="6" borderId="62" xfId="10" applyFont="1" applyFill="1" applyBorder="1" applyAlignment="1" applyProtection="1">
      <alignment horizontal="center" vertical="center" wrapText="1" shrinkToFit="1"/>
      <protection locked="0"/>
    </xf>
    <xf numFmtId="0" fontId="29" fillId="6" borderId="8" xfId="10" applyFont="1" applyFill="1" applyBorder="1" applyAlignment="1" applyProtection="1">
      <alignment horizontal="center" vertical="center" shrinkToFit="1"/>
      <protection locked="0"/>
    </xf>
    <xf numFmtId="0" fontId="29" fillId="6" borderId="23" xfId="10" applyFont="1" applyFill="1" applyBorder="1" applyAlignment="1" applyProtection="1">
      <alignment horizontal="center" vertical="center" shrinkToFit="1"/>
      <protection locked="0"/>
    </xf>
    <xf numFmtId="0" fontId="29" fillId="6" borderId="95" xfId="10" applyFont="1" applyFill="1" applyBorder="1" applyAlignment="1" applyProtection="1">
      <alignment horizontal="center" vertical="center" shrinkToFit="1"/>
      <protection locked="0"/>
    </xf>
    <xf numFmtId="0" fontId="29" fillId="6" borderId="93" xfId="10" applyFont="1" applyFill="1" applyBorder="1" applyAlignment="1" applyProtection="1">
      <alignment horizontal="center" vertical="center" shrinkToFit="1"/>
      <protection locked="0"/>
    </xf>
    <xf numFmtId="0" fontId="29" fillId="6" borderId="94" xfId="10" applyFont="1" applyFill="1" applyBorder="1" applyAlignment="1" applyProtection="1">
      <alignment horizontal="center" vertical="center" shrinkToFit="1"/>
      <protection locked="0"/>
    </xf>
    <xf numFmtId="0" fontId="29" fillId="6" borderId="95" xfId="10" applyFont="1" applyFill="1" applyBorder="1" applyAlignment="1" applyProtection="1">
      <alignment horizontal="center" vertical="center"/>
      <protection locked="0"/>
    </xf>
    <xf numFmtId="0" fontId="29" fillId="0" borderId="112" xfId="13" applyFont="1" applyBorder="1" applyAlignment="1" applyProtection="1">
      <alignment horizontal="left" vertical="center" shrinkToFit="1"/>
      <protection locked="0"/>
    </xf>
    <xf numFmtId="0" fontId="29" fillId="0" borderId="113" xfId="13" applyFont="1" applyBorder="1" applyAlignment="1" applyProtection="1">
      <alignment horizontal="left" vertical="center" shrinkToFit="1"/>
      <protection locked="0"/>
    </xf>
    <xf numFmtId="0" fontId="29" fillId="0" borderId="114" xfId="13" applyFont="1" applyBorder="1" applyAlignment="1" applyProtection="1">
      <alignment horizontal="left" vertical="center" shrinkToFit="1"/>
      <protection locked="0"/>
    </xf>
    <xf numFmtId="0" fontId="29" fillId="6" borderId="9" xfId="10" applyFont="1" applyFill="1" applyBorder="1" applyAlignment="1" applyProtection="1">
      <alignment horizontal="center" vertical="center" wrapText="1"/>
      <protection locked="0"/>
    </xf>
    <xf numFmtId="0" fontId="29" fillId="6" borderId="96" xfId="10" applyFont="1" applyFill="1" applyBorder="1" applyAlignment="1" applyProtection="1">
      <alignment horizontal="center" vertical="center" wrapText="1"/>
      <protection locked="0"/>
    </xf>
    <xf numFmtId="177" fontId="29" fillId="0" borderId="118"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9" xfId="12" applyNumberFormat="1" applyFont="1" applyBorder="1" applyAlignment="1" applyProtection="1">
      <alignment horizontal="right" vertical="center" shrinkToFit="1"/>
      <protection locked="0"/>
    </xf>
    <xf numFmtId="177" fontId="29" fillId="5" borderId="120" xfId="11" applyNumberFormat="1" applyFont="1" applyFill="1" applyBorder="1" applyAlignment="1" applyProtection="1">
      <alignment horizontal="right" vertical="center" shrinkToFit="1"/>
      <protection locked="0"/>
    </xf>
    <xf numFmtId="177" fontId="29" fillId="5" borderId="116" xfId="11" applyNumberFormat="1" applyFont="1" applyFill="1" applyBorder="1" applyAlignment="1" applyProtection="1">
      <alignment horizontal="right" vertical="center" shrinkToFit="1"/>
      <protection locked="0"/>
    </xf>
    <xf numFmtId="187" fontId="29" fillId="5" borderId="116" xfId="11" applyNumberFormat="1" applyFont="1" applyFill="1" applyBorder="1" applyAlignment="1" applyProtection="1">
      <alignment horizontal="right" vertical="center" shrinkToFit="1"/>
      <protection locked="0"/>
    </xf>
    <xf numFmtId="187" fontId="29" fillId="7" borderId="134" xfId="10" applyNumberFormat="1" applyFont="1" applyFill="1" applyBorder="1" applyAlignment="1" applyProtection="1">
      <alignment horizontal="right" vertical="center" shrinkToFit="1"/>
      <protection locked="0"/>
    </xf>
    <xf numFmtId="177" fontId="29" fillId="7" borderId="17" xfId="10" applyNumberFormat="1" applyFont="1" applyFill="1" applyBorder="1" applyAlignment="1" applyProtection="1">
      <alignment horizontal="right" vertical="center" shrinkToFit="1"/>
      <protection locked="0"/>
    </xf>
    <xf numFmtId="177" fontId="29" fillId="7" borderId="19" xfId="10" applyNumberFormat="1" applyFont="1" applyFill="1" applyBorder="1" applyAlignment="1" applyProtection="1">
      <alignment horizontal="right" vertical="center" shrinkToFit="1"/>
      <protection locked="0"/>
    </xf>
    <xf numFmtId="177" fontId="29" fillId="7" borderId="143" xfId="10" applyNumberFormat="1" applyFont="1" applyFill="1" applyBorder="1" applyAlignment="1" applyProtection="1">
      <alignment horizontal="right" vertical="center" shrinkToFit="1"/>
      <protection locked="0"/>
    </xf>
    <xf numFmtId="177" fontId="29" fillId="7" borderId="131" xfId="10" applyNumberFormat="1" applyFont="1" applyFill="1" applyBorder="1" applyAlignment="1" applyProtection="1">
      <alignment horizontal="right" vertical="center" shrinkToFit="1"/>
      <protection locked="0"/>
    </xf>
    <xf numFmtId="177" fontId="29" fillId="7" borderId="132" xfId="10" applyNumberFormat="1" applyFont="1" applyFill="1" applyBorder="1" applyAlignment="1" applyProtection="1">
      <alignment horizontal="right" vertical="center" shrinkToFit="1"/>
      <protection locked="0"/>
    </xf>
    <xf numFmtId="177" fontId="29" fillId="7" borderId="133" xfId="10" applyNumberFormat="1" applyFont="1" applyFill="1" applyBorder="1" applyAlignment="1" applyProtection="1">
      <alignment horizontal="right" vertical="center" shrinkToFit="1"/>
      <protection locked="0"/>
    </xf>
    <xf numFmtId="0" fontId="29" fillId="0" borderId="116" xfId="10" applyFont="1" applyBorder="1" applyAlignment="1" applyProtection="1">
      <alignment horizontal="left" vertical="center" shrinkToFit="1"/>
      <protection locked="0"/>
    </xf>
    <xf numFmtId="0" fontId="29" fillId="0" borderId="121" xfId="10" applyFont="1" applyBorder="1" applyAlignment="1" applyProtection="1">
      <alignment horizontal="left" vertical="center" shrinkToFit="1"/>
      <protection locked="0"/>
    </xf>
    <xf numFmtId="0" fontId="29" fillId="0" borderId="81" xfId="10" applyFont="1" applyBorder="1" applyAlignment="1" applyProtection="1">
      <alignment horizontal="center" vertical="center" shrinkToFit="1"/>
      <protection locked="0"/>
    </xf>
    <xf numFmtId="0" fontId="29" fillId="0" borderId="25" xfId="10" applyFont="1" applyBorder="1" applyAlignment="1" applyProtection="1">
      <alignment horizontal="center" vertical="center"/>
      <protection locked="0"/>
    </xf>
    <xf numFmtId="0" fontId="29" fillId="0" borderId="26" xfId="10" applyFont="1" applyBorder="1" applyAlignment="1" applyProtection="1">
      <alignment horizontal="center" vertical="center"/>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5" borderId="115" xfId="11" applyNumberFormat="1" applyFont="1" applyFill="1" applyBorder="1" applyAlignment="1" applyProtection="1">
      <alignment horizontal="right" vertical="center" shrinkToFit="1"/>
      <protection locked="0"/>
    </xf>
    <xf numFmtId="177" fontId="29" fillId="5" borderId="117" xfId="11" applyNumberFormat="1" applyFont="1" applyFill="1" applyBorder="1" applyAlignment="1" applyProtection="1">
      <alignment horizontal="right" vertical="center" shrinkToFit="1"/>
      <protection locked="0"/>
    </xf>
    <xf numFmtId="187" fontId="29" fillId="0" borderId="116" xfId="10"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37" xfId="10" applyNumberFormat="1" applyFont="1" applyBorder="1" applyAlignment="1" applyProtection="1">
      <alignment horizontal="right" vertical="center" shrinkToFit="1"/>
      <protection locked="0"/>
    </xf>
    <xf numFmtId="187" fontId="29" fillId="0" borderId="137" xfId="10" applyNumberFormat="1" applyFont="1" applyBorder="1" applyAlignment="1" applyProtection="1">
      <alignment horizontal="right" vertical="center" shrinkToFit="1"/>
      <protection locked="0"/>
    </xf>
    <xf numFmtId="0" fontId="29" fillId="0" borderId="137" xfId="10" applyFont="1" applyBorder="1" applyAlignment="1" applyProtection="1">
      <alignment horizontal="left" vertical="center" shrinkToFit="1"/>
      <protection locked="0"/>
    </xf>
    <xf numFmtId="0" fontId="29" fillId="0" borderId="140" xfId="10"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36"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77" fontId="29" fillId="0" borderId="138" xfId="12" applyNumberFormat="1" applyFont="1" applyBorder="1" applyAlignment="1" applyProtection="1">
      <alignment horizontal="right" vertical="center" shrinkToFit="1"/>
      <protection locked="0"/>
    </xf>
    <xf numFmtId="177" fontId="29" fillId="0" borderId="139" xfId="12" applyNumberFormat="1" applyFont="1" applyBorder="1" applyAlignment="1" applyProtection="1">
      <alignment horizontal="right" vertical="center" shrinkToFit="1"/>
      <protection locked="0"/>
    </xf>
    <xf numFmtId="177" fontId="29" fillId="0" borderId="140" xfId="12" applyNumberFormat="1" applyFont="1" applyBorder="1" applyAlignment="1" applyProtection="1">
      <alignment horizontal="right" vertical="center" shrinkToFit="1"/>
      <protection locked="0"/>
    </xf>
    <xf numFmtId="177" fontId="29" fillId="0" borderId="141" xfId="10" applyNumberFormat="1" applyFont="1" applyBorder="1" applyAlignment="1" applyProtection="1">
      <alignment horizontal="right" vertical="center" shrinkToFit="1"/>
      <protection locked="0"/>
    </xf>
    <xf numFmtId="0" fontId="29" fillId="6" borderId="36" xfId="10" applyFont="1" applyFill="1" applyBorder="1" applyAlignment="1" applyProtection="1">
      <alignment horizontal="center" vertical="center" wrapText="1" shrinkToFit="1"/>
      <protection locked="0"/>
    </xf>
    <xf numFmtId="0" fontId="29" fillId="6" borderId="9" xfId="10" applyFont="1" applyFill="1" applyBorder="1" applyAlignment="1" applyProtection="1">
      <alignment horizontal="center" vertical="center" shrinkToFit="1"/>
      <protection locked="0"/>
    </xf>
    <xf numFmtId="0" fontId="29" fillId="6" borderId="92" xfId="10" applyFont="1" applyFill="1" applyBorder="1" applyAlignment="1" applyProtection="1">
      <alignment horizontal="center" vertical="center" shrinkToFit="1"/>
      <protection locked="0"/>
    </xf>
    <xf numFmtId="0" fontId="29" fillId="6" borderId="96" xfId="10" applyFont="1" applyFill="1" applyBorder="1" applyAlignment="1" applyProtection="1">
      <alignment horizontal="center" vertical="center" shrinkToFit="1"/>
      <protection locked="0"/>
    </xf>
    <xf numFmtId="0" fontId="29" fillId="5" borderId="75" xfId="10" applyFont="1" applyFill="1" applyBorder="1" applyAlignment="1" applyProtection="1">
      <alignment horizontal="left" vertical="center"/>
    </xf>
    <xf numFmtId="0" fontId="29" fillId="5" borderId="8" xfId="10" applyFont="1" applyFill="1" applyBorder="1" applyAlignment="1" applyProtection="1">
      <alignment horizontal="left" vertical="center"/>
    </xf>
    <xf numFmtId="177" fontId="29" fillId="7" borderId="17" xfId="13" applyNumberFormat="1" applyFont="1" applyFill="1" applyBorder="1" applyAlignment="1" applyProtection="1">
      <alignment horizontal="right" vertical="center" shrinkToFit="1"/>
      <protection locked="0"/>
    </xf>
    <xf numFmtId="177" fontId="29" fillId="7" borderId="18" xfId="13" applyNumberFormat="1" applyFont="1" applyFill="1" applyBorder="1" applyAlignment="1" applyProtection="1">
      <alignment horizontal="right" vertical="center" shrinkToFit="1"/>
      <protection locked="0"/>
    </xf>
    <xf numFmtId="177" fontId="29" fillId="7" borderId="19" xfId="13" applyNumberFormat="1" applyFont="1" applyFill="1" applyBorder="1" applyAlignment="1" applyProtection="1">
      <alignment horizontal="right" vertical="center" shrinkToFit="1"/>
      <protection locked="0"/>
    </xf>
    <xf numFmtId="177" fontId="29" fillId="7" borderId="128" xfId="13" applyNumberFormat="1" applyFont="1" applyFill="1" applyBorder="1" applyAlignment="1" applyProtection="1">
      <alignment horizontal="right" vertical="center" shrinkToFit="1"/>
      <protection locked="0"/>
    </xf>
    <xf numFmtId="177" fontId="29" fillId="7" borderId="129" xfId="13" applyNumberFormat="1" applyFont="1" applyFill="1" applyBorder="1" applyAlignment="1" applyProtection="1">
      <alignment horizontal="right" vertical="center" shrinkToFit="1"/>
      <protection locked="0"/>
    </xf>
    <xf numFmtId="177" fontId="29" fillId="7" borderId="130" xfId="13" applyNumberFormat="1" applyFont="1" applyFill="1" applyBorder="1" applyAlignment="1" applyProtection="1">
      <alignment horizontal="right" vertical="center" shrinkToFit="1"/>
      <protection locked="0"/>
    </xf>
    <xf numFmtId="177" fontId="29" fillId="7" borderId="131" xfId="13" applyNumberFormat="1" applyFont="1" applyFill="1" applyBorder="1" applyAlignment="1" applyProtection="1">
      <alignment horizontal="right" vertical="center" shrinkToFit="1"/>
      <protection locked="0"/>
    </xf>
    <xf numFmtId="177" fontId="29" fillId="7" borderId="132" xfId="13" applyNumberFormat="1" applyFont="1" applyFill="1" applyBorder="1" applyAlignment="1" applyProtection="1">
      <alignment horizontal="right" vertical="center" shrinkToFit="1"/>
      <protection locked="0"/>
    </xf>
    <xf numFmtId="177" fontId="29" fillId="7" borderId="133" xfId="13" applyNumberFormat="1" applyFont="1" applyFill="1" applyBorder="1" applyAlignment="1" applyProtection="1">
      <alignment horizontal="right" vertical="center" shrinkToFit="1"/>
      <protection locked="0"/>
    </xf>
    <xf numFmtId="177" fontId="29" fillId="7" borderId="134" xfId="13" applyNumberFormat="1" applyFont="1" applyFill="1" applyBorder="1" applyAlignment="1" applyProtection="1">
      <alignment horizontal="right" vertical="center" shrinkToFit="1"/>
      <protection locked="0"/>
    </xf>
    <xf numFmtId="0" fontId="29" fillId="7" borderId="129" xfId="13" applyNumberFormat="1" applyFont="1" applyFill="1" applyBorder="1" applyAlignment="1" applyProtection="1">
      <alignment horizontal="left" vertical="center" shrinkToFit="1"/>
      <protection locked="0"/>
    </xf>
    <xf numFmtId="0" fontId="29" fillId="7" borderId="132" xfId="13" applyNumberFormat="1" applyFont="1" applyFill="1" applyBorder="1" applyAlignment="1" applyProtection="1">
      <alignment horizontal="left" vertical="center" shrinkToFit="1"/>
      <protection locked="0"/>
    </xf>
    <xf numFmtId="177" fontId="29" fillId="0" borderId="126" xfId="13" applyNumberFormat="1" applyFont="1" applyBorder="1" applyAlignment="1" applyProtection="1">
      <alignment horizontal="right" vertical="center" shrinkToFit="1"/>
      <protection locked="0"/>
    </xf>
    <xf numFmtId="177" fontId="29" fillId="0" borderId="124" xfId="13" applyNumberFormat="1" applyFont="1" applyBorder="1" applyAlignment="1" applyProtection="1">
      <alignment horizontal="right" vertical="center" shrinkToFit="1"/>
      <protection locked="0"/>
    </xf>
    <xf numFmtId="0" fontId="29" fillId="0" borderId="124" xfId="13" applyNumberFormat="1" applyFont="1" applyBorder="1" applyAlignment="1" applyProtection="1">
      <alignment horizontal="left" vertical="center" shrinkToFit="1"/>
      <protection locked="0"/>
    </xf>
    <xf numFmtId="0" fontId="29" fillId="0" borderId="127" xfId="13" applyNumberFormat="1" applyFont="1" applyBorder="1" applyAlignment="1" applyProtection="1">
      <alignment horizontal="left" vertical="center" shrinkToFit="1"/>
      <protection locked="0"/>
    </xf>
    <xf numFmtId="177" fontId="29" fillId="0" borderId="123" xfId="12" applyNumberFormat="1" applyFont="1" applyBorder="1" applyAlignment="1" applyProtection="1">
      <alignment horizontal="right" vertical="center" shrinkToFit="1"/>
      <protection locked="0"/>
    </xf>
    <xf numFmtId="177" fontId="29" fillId="0" borderId="124" xfId="12" applyNumberFormat="1" applyFont="1" applyBorder="1" applyAlignment="1" applyProtection="1">
      <alignment horizontal="right" vertical="center" shrinkToFit="1"/>
      <protection locked="0"/>
    </xf>
    <xf numFmtId="177" fontId="29" fillId="0" borderId="125" xfId="12" applyNumberFormat="1" applyFont="1" applyBorder="1" applyAlignment="1" applyProtection="1">
      <alignment horizontal="right" vertical="center" shrinkToFit="1"/>
      <protection locked="0"/>
    </xf>
    <xf numFmtId="0" fontId="29" fillId="0" borderId="116" xfId="13" applyNumberFormat="1" applyFont="1" applyBorder="1" applyAlignment="1" applyProtection="1">
      <alignment horizontal="left" vertical="center" shrinkToFit="1"/>
      <protection locked="0"/>
    </xf>
    <xf numFmtId="0" fontId="29" fillId="0" borderId="121" xfId="13" applyNumberFormat="1" applyFont="1" applyBorder="1" applyAlignment="1" applyProtection="1">
      <alignment horizontal="left" vertical="center" shrinkToFit="1"/>
      <protection locked="0"/>
    </xf>
    <xf numFmtId="177" fontId="29" fillId="0" borderId="120" xfId="13" applyNumberFormat="1" applyFont="1" applyBorder="1" applyAlignment="1" applyProtection="1">
      <alignment horizontal="right" vertical="center" shrinkToFit="1"/>
      <protection locked="0"/>
    </xf>
    <xf numFmtId="177" fontId="29" fillId="0" borderId="116" xfId="13" applyNumberFormat="1" applyFont="1" applyBorder="1" applyAlignment="1" applyProtection="1">
      <alignment horizontal="right" vertical="center" shrinkToFit="1"/>
      <protection locked="0"/>
    </xf>
    <xf numFmtId="177" fontId="29" fillId="0" borderId="98" xfId="13" applyNumberFormat="1" applyFont="1" applyBorder="1" applyAlignment="1" applyProtection="1">
      <alignment horizontal="right" vertical="center" shrinkToFit="1"/>
      <protection locked="0"/>
    </xf>
    <xf numFmtId="177" fontId="29" fillId="0" borderId="99" xfId="13" applyNumberFormat="1" applyFont="1" applyBorder="1" applyAlignment="1" applyProtection="1">
      <alignment horizontal="right" vertical="center" shrinkToFit="1"/>
      <protection locked="0"/>
    </xf>
    <xf numFmtId="177" fontId="29" fillId="0" borderId="100" xfId="13" applyNumberFormat="1" applyFont="1" applyBorder="1" applyAlignment="1" applyProtection="1">
      <alignment horizontal="right" vertical="center" shrinkToFit="1"/>
      <protection locked="0"/>
    </xf>
    <xf numFmtId="177" fontId="29" fillId="0" borderId="107" xfId="13" applyNumberFormat="1" applyFont="1" applyBorder="1" applyAlignment="1" applyProtection="1">
      <alignment horizontal="right" vertical="center" shrinkToFit="1"/>
      <protection locked="0"/>
    </xf>
    <xf numFmtId="177" fontId="29" fillId="0" borderId="102" xfId="13" applyNumberFormat="1" applyFont="1" applyBorder="1" applyAlignment="1" applyProtection="1">
      <alignment horizontal="right" vertical="center" shrinkToFit="1"/>
      <protection locked="0"/>
    </xf>
    <xf numFmtId="0" fontId="29" fillId="0" borderId="102" xfId="13" applyNumberFormat="1" applyFont="1" applyBorder="1" applyAlignment="1" applyProtection="1">
      <alignment horizontal="left" vertical="center" shrinkToFit="1"/>
      <protection locked="0"/>
    </xf>
    <xf numFmtId="0" fontId="29" fillId="0" borderId="108" xfId="13" applyNumberFormat="1" applyFont="1" applyBorder="1" applyAlignment="1" applyProtection="1">
      <alignment horizontal="left" vertical="center" shrinkToFit="1"/>
      <protection locked="0"/>
    </xf>
    <xf numFmtId="0" fontId="29" fillId="0" borderId="98" xfId="13" applyFont="1" applyBorder="1" applyAlignment="1" applyProtection="1">
      <alignment horizontal="left" vertical="center" shrinkToFit="1"/>
      <protection locked="0"/>
    </xf>
    <xf numFmtId="0" fontId="29" fillId="0" borderId="99" xfId="13" applyFont="1" applyBorder="1" applyAlignment="1" applyProtection="1">
      <alignment horizontal="left" vertical="center" shrinkToFit="1"/>
      <protection locked="0"/>
    </xf>
    <xf numFmtId="0" fontId="29" fillId="0" borderId="100" xfId="13" applyFont="1" applyBorder="1" applyAlignment="1" applyProtection="1">
      <alignment horizontal="left" vertical="center" shrinkToFit="1"/>
      <protection locked="0"/>
    </xf>
    <xf numFmtId="0" fontId="1" fillId="6" borderId="62" xfId="10" applyFont="1" applyFill="1" applyBorder="1" applyAlignment="1" applyProtection="1">
      <alignment horizontal="center" vertical="center" wrapText="1"/>
      <protection locked="0"/>
    </xf>
    <xf numFmtId="0" fontId="1" fillId="6" borderId="8" xfId="10" applyFont="1" applyFill="1" applyBorder="1" applyAlignment="1" applyProtection="1">
      <alignment horizontal="center" vertical="center" wrapText="1"/>
      <protection locked="0"/>
    </xf>
    <xf numFmtId="0" fontId="1" fillId="6" borderId="23" xfId="10" applyFont="1" applyFill="1" applyBorder="1" applyAlignment="1" applyProtection="1">
      <alignment horizontal="center" vertical="center" wrapText="1"/>
      <protection locked="0"/>
    </xf>
    <xf numFmtId="0" fontId="1" fillId="6" borderId="95" xfId="10" applyFont="1" applyFill="1" applyBorder="1" applyAlignment="1" applyProtection="1">
      <alignment horizontal="center" vertical="center" wrapText="1"/>
      <protection locked="0"/>
    </xf>
    <xf numFmtId="0" fontId="1" fillId="6" borderId="93" xfId="10" applyFont="1" applyFill="1" applyBorder="1" applyAlignment="1" applyProtection="1">
      <alignment horizontal="center" vertical="center" wrapText="1"/>
      <protection locked="0"/>
    </xf>
    <xf numFmtId="0" fontId="1" fillId="6" borderId="94" xfId="10" applyFont="1" applyFill="1" applyBorder="1" applyAlignment="1" applyProtection="1">
      <alignment horizontal="center" vertical="center" wrapTex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104" xfId="12" applyNumberFormat="1" applyFont="1" applyBorder="1" applyAlignment="1" applyProtection="1">
      <alignment horizontal="right" vertical="center" shrinkToFit="1"/>
      <protection locked="0"/>
    </xf>
    <xf numFmtId="177" fontId="29" fillId="0" borderId="105" xfId="12" applyNumberFormat="1" applyFont="1" applyBorder="1" applyAlignment="1" applyProtection="1">
      <alignment horizontal="right" vertical="center" shrinkToFit="1"/>
      <protection locked="0"/>
    </xf>
    <xf numFmtId="177" fontId="29" fillId="0" borderId="106" xfId="12" applyNumberFormat="1" applyFont="1" applyBorder="1" applyAlignment="1" applyProtection="1">
      <alignment horizontal="right" vertical="center" shrinkToFit="1"/>
      <protection locked="0"/>
    </xf>
    <xf numFmtId="0" fontId="28" fillId="5" borderId="1" xfId="10" applyFont="1" applyFill="1" applyBorder="1" applyAlignment="1" applyProtection="1">
      <alignment horizontal="center" vertical="center"/>
    </xf>
    <xf numFmtId="0" fontId="28" fillId="5" borderId="2" xfId="10" applyFont="1" applyFill="1" applyBorder="1" applyAlignment="1" applyProtection="1">
      <alignment horizontal="center" vertical="center"/>
    </xf>
    <xf numFmtId="0" fontId="28" fillId="5" borderId="3" xfId="10" applyFont="1" applyFill="1" applyBorder="1" applyAlignment="1" applyProtection="1">
      <alignment horizontal="center" vertical="center"/>
    </xf>
    <xf numFmtId="0" fontId="29" fillId="6" borderId="36" xfId="10" applyFont="1" applyFill="1" applyBorder="1" applyAlignment="1" applyProtection="1">
      <alignment horizontal="center" vertical="center" wrapText="1"/>
      <protection locked="0"/>
    </xf>
    <xf numFmtId="0" fontId="29" fillId="6" borderId="92" xfId="10" applyFont="1" applyFill="1" applyBorder="1" applyAlignment="1" applyProtection="1">
      <alignment horizontal="center" vertical="center" wrapText="1"/>
      <protection locked="0"/>
    </xf>
    <xf numFmtId="0" fontId="29" fillId="0" borderId="98" xfId="13" applyNumberFormat="1" applyFont="1" applyBorder="1" applyAlignment="1" applyProtection="1">
      <alignment horizontal="left" vertical="center" shrinkToFit="1"/>
      <protection locked="0"/>
    </xf>
    <xf numFmtId="0" fontId="29" fillId="0" borderId="99" xfId="13" applyNumberFormat="1" applyFont="1" applyBorder="1" applyAlignment="1" applyProtection="1">
      <alignment horizontal="left" vertical="center" shrinkToFit="1"/>
      <protection locked="0"/>
    </xf>
    <xf numFmtId="0" fontId="29" fillId="0" borderId="110" xfId="13" applyNumberFormat="1" applyFont="1" applyBorder="1" applyAlignment="1" applyProtection="1">
      <alignment horizontal="left" vertical="center" shrinkToFit="1"/>
      <protection locked="0"/>
    </xf>
    <xf numFmtId="178" fontId="3" fillId="0" borderId="39" xfId="14" applyNumberFormat="1" applyFont="1" applyFill="1" applyBorder="1" applyAlignment="1">
      <alignment vertical="center" wrapText="1"/>
    </xf>
    <xf numFmtId="178" fontId="3" fillId="0" borderId="31" xfId="14" applyNumberFormat="1" applyFont="1" applyFill="1" applyBorder="1" applyAlignment="1">
      <alignment vertical="center" wrapText="1"/>
    </xf>
    <xf numFmtId="178" fontId="3" fillId="0" borderId="42" xfId="14" applyNumberFormat="1" applyFont="1" applyFill="1" applyBorder="1" applyAlignment="1">
      <alignment vertical="center" wrapText="1"/>
    </xf>
    <xf numFmtId="178" fontId="3" fillId="5" borderId="39" xfId="14" applyNumberFormat="1" applyFont="1" applyFill="1" applyBorder="1" applyAlignment="1">
      <alignment vertical="center" wrapText="1"/>
    </xf>
    <xf numFmtId="178" fontId="3" fillId="5" borderId="31" xfId="14" applyNumberFormat="1" applyFont="1" applyFill="1" applyBorder="1" applyAlignment="1">
      <alignment vertical="center" wrapText="1"/>
    </xf>
    <xf numFmtId="178" fontId="3" fillId="5" borderId="42" xfId="14" applyNumberFormat="1" applyFont="1" applyFill="1" applyBorder="1" applyAlignment="1">
      <alignment vertical="center" wrapText="1"/>
    </xf>
    <xf numFmtId="0" fontId="3" fillId="5" borderId="39" xfId="14" applyFont="1" applyFill="1" applyBorder="1" applyAlignment="1">
      <alignment vertical="center"/>
    </xf>
    <xf numFmtId="0" fontId="3" fillId="5" borderId="31" xfId="14" applyFont="1" applyFill="1" applyBorder="1" applyAlignment="1">
      <alignment vertical="center"/>
    </xf>
    <xf numFmtId="0" fontId="3" fillId="5" borderId="42" xfId="14" applyFont="1" applyFill="1" applyBorder="1" applyAlignment="1">
      <alignment vertical="center"/>
    </xf>
    <xf numFmtId="178" fontId="12" fillId="0" borderId="15" xfId="16" applyNumberFormat="1" applyFont="1" applyBorder="1" applyAlignment="1">
      <alignment horizontal="center" vertical="center" wrapText="1"/>
    </xf>
    <xf numFmtId="178" fontId="12" fillId="0" borderId="47" xfId="16" applyNumberFormat="1" applyFont="1" applyBorder="1" applyAlignment="1">
      <alignment horizontal="center" vertical="center" wrapText="1"/>
    </xf>
    <xf numFmtId="178" fontId="12" fillId="0" borderId="39" xfId="16" applyNumberFormat="1" applyFont="1" applyBorder="1" applyAlignment="1">
      <alignment horizontal="center" vertical="center"/>
    </xf>
    <xf numFmtId="178" fontId="12" fillId="0" borderId="31" xfId="16" applyNumberFormat="1" applyFont="1" applyBorder="1" applyAlignment="1">
      <alignment horizontal="center" vertical="center"/>
    </xf>
    <xf numFmtId="178" fontId="12" fillId="0" borderId="42" xfId="16" applyNumberFormat="1" applyFont="1" applyBorder="1" applyAlignment="1">
      <alignment horizontal="center" vertical="center"/>
    </xf>
    <xf numFmtId="179" fontId="3" fillId="5" borderId="39" xfId="15" applyNumberFormat="1" applyFont="1" applyFill="1" applyBorder="1" applyAlignment="1">
      <alignment horizontal="left" vertical="center" wrapText="1"/>
    </xf>
    <xf numFmtId="179" fontId="3" fillId="5" borderId="31" xfId="15" applyNumberFormat="1" applyFont="1" applyFill="1" applyBorder="1" applyAlignment="1">
      <alignment horizontal="left" vertical="center" wrapText="1"/>
    </xf>
    <xf numFmtId="179" fontId="3" fillId="5" borderId="42" xfId="15" applyNumberFormat="1" applyFont="1" applyFill="1" applyBorder="1" applyAlignment="1">
      <alignment horizontal="left" vertical="center" wrapText="1"/>
    </xf>
    <xf numFmtId="0" fontId="3" fillId="5" borderId="39" xfId="15" applyFont="1" applyFill="1" applyBorder="1" applyAlignment="1">
      <alignment horizontal="left" vertical="center"/>
    </xf>
    <xf numFmtId="0" fontId="3" fillId="5" borderId="31" xfId="15" applyFont="1" applyFill="1" applyBorder="1" applyAlignment="1">
      <alignment horizontal="left" vertical="center"/>
    </xf>
    <xf numFmtId="0" fontId="3" fillId="5" borderId="42" xfId="15" applyFont="1" applyFill="1" applyBorder="1" applyAlignment="1">
      <alignment horizontal="left" vertical="center"/>
    </xf>
    <xf numFmtId="178" fontId="12" fillId="0" borderId="39" xfId="14" applyNumberFormat="1" applyFont="1" applyBorder="1">
      <alignment vertical="center"/>
    </xf>
    <xf numFmtId="178" fontId="12" fillId="0" borderId="31" xfId="14" applyNumberFormat="1" applyFont="1" applyBorder="1">
      <alignment vertical="center"/>
    </xf>
    <xf numFmtId="178" fontId="12" fillId="0" borderId="42" xfId="14" applyNumberFormat="1" applyFont="1" applyBorder="1">
      <alignment vertical="center"/>
    </xf>
    <xf numFmtId="0" fontId="1" fillId="5" borderId="34" xfId="14" applyFont="1" applyFill="1" applyBorder="1" applyAlignment="1">
      <alignment horizontal="center" vertical="center" wrapText="1"/>
    </xf>
    <xf numFmtId="0" fontId="1" fillId="5" borderId="34" xfId="14" applyFont="1" applyFill="1" applyBorder="1" applyAlignment="1">
      <alignment horizontal="center" vertical="center"/>
    </xf>
    <xf numFmtId="0" fontId="6" fillId="0" borderId="11" xfId="2" applyFont="1" applyFill="1" applyBorder="1" applyAlignment="1">
      <alignment vertical="center" wrapText="1"/>
    </xf>
    <xf numFmtId="0" fontId="6" fillId="0" borderId="48" xfId="2" applyFont="1" applyFill="1" applyBorder="1" applyAlignment="1">
      <alignment vertical="center" wrapText="1"/>
    </xf>
    <xf numFmtId="0" fontId="6" fillId="0" borderId="7" xfId="2" applyFont="1" applyFill="1" applyBorder="1" applyAlignment="1">
      <alignment vertical="center" wrapText="1"/>
    </xf>
    <xf numFmtId="0" fontId="6" fillId="0" borderId="38" xfId="2" applyFont="1" applyFill="1" applyBorder="1" applyAlignment="1">
      <alignment vertical="center" wrapText="1"/>
    </xf>
    <xf numFmtId="0" fontId="6" fillId="0" borderId="24" xfId="2" applyFont="1" applyFill="1" applyBorder="1" applyAlignment="1">
      <alignment vertical="center" wrapText="1"/>
    </xf>
    <xf numFmtId="0" fontId="6" fillId="0" borderId="40" xfId="2" applyFont="1" applyFill="1" applyBorder="1" applyAlignment="1">
      <alignment vertical="center" wrapText="1"/>
    </xf>
    <xf numFmtId="0" fontId="6" fillId="0" borderId="31" xfId="2" applyFont="1" applyFill="1" applyBorder="1" applyAlignment="1">
      <alignment horizontal="left" vertical="center"/>
    </xf>
    <xf numFmtId="0" fontId="6" fillId="0" borderId="32" xfId="2" applyFont="1" applyFill="1" applyBorder="1" applyAlignment="1">
      <alignment horizontal="left" vertical="center"/>
    </xf>
    <xf numFmtId="0" fontId="6" fillId="0" borderId="17" xfId="2" applyFont="1" applyFill="1" applyBorder="1" applyAlignment="1">
      <alignment vertical="center"/>
    </xf>
    <xf numFmtId="0" fontId="6" fillId="0" borderId="43" xfId="2" applyFont="1" applyFill="1" applyBorder="1" applyAlignment="1">
      <alignment vertical="center"/>
    </xf>
    <xf numFmtId="0" fontId="6" fillId="0" borderId="18" xfId="2" applyFont="1" applyFill="1" applyBorder="1" applyAlignment="1">
      <alignment horizontal="left" vertical="center"/>
    </xf>
    <xf numFmtId="0" fontId="6" fillId="0" borderId="19" xfId="2" applyFont="1" applyFill="1" applyBorder="1" applyAlignment="1">
      <alignment horizontal="left" vertical="center"/>
    </xf>
    <xf numFmtId="0" fontId="6" fillId="0" borderId="36" xfId="2" applyFont="1" applyFill="1" applyBorder="1" applyAlignment="1">
      <alignment vertical="center" wrapText="1"/>
    </xf>
    <xf numFmtId="0" fontId="6" fillId="0" borderId="23" xfId="2" applyFont="1" applyFill="1" applyBorder="1" applyAlignment="1">
      <alignment vertical="center" wrapText="1"/>
    </xf>
    <xf numFmtId="0" fontId="6" fillId="0" borderId="25" xfId="2" applyFont="1" applyFill="1" applyBorder="1" applyAlignment="1">
      <alignment horizontal="left" vertical="center"/>
    </xf>
    <xf numFmtId="0" fontId="6" fillId="0" borderId="26" xfId="2" applyFont="1" applyFill="1" applyBorder="1" applyAlignment="1">
      <alignment horizontal="left" vertical="center"/>
    </xf>
    <xf numFmtId="0" fontId="6" fillId="0" borderId="39" xfId="2" applyFont="1" applyFill="1" applyBorder="1" applyAlignment="1">
      <alignment horizontal="center" vertical="center" shrinkToFit="1"/>
    </xf>
    <xf numFmtId="0" fontId="6" fillId="0" borderId="31" xfId="2" applyFont="1" applyFill="1" applyBorder="1" applyAlignment="1">
      <alignment horizontal="center" vertical="center" shrinkToFit="1"/>
    </xf>
    <xf numFmtId="0" fontId="6" fillId="0" borderId="32" xfId="2"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76" fontId="33" fillId="0" borderId="22" xfId="1" applyNumberFormat="1" applyFont="1" applyFill="1" applyBorder="1" applyAlignment="1" applyProtection="1">
      <alignment horizontal="right" vertical="center" shrinkToFit="1"/>
    </xf>
    <xf numFmtId="176" fontId="33" fillId="0" borderId="21" xfId="1" applyNumberFormat="1" applyFont="1" applyFill="1" applyBorder="1" applyAlignment="1" applyProtection="1">
      <alignment horizontal="right" vertical="center" shrinkToFit="1"/>
    </xf>
    <xf numFmtId="176" fontId="33" fillId="0" borderId="20" xfId="1" applyNumberFormat="1" applyFont="1" applyFill="1" applyBorder="1" applyAlignment="1" applyProtection="1">
      <alignment horizontal="right" vertical="center" shrinkToFit="1"/>
    </xf>
    <xf numFmtId="0" fontId="33" fillId="0" borderId="19" xfId="1" applyFont="1" applyFill="1" applyBorder="1" applyAlignment="1" applyProtection="1">
      <alignment horizontal="left" vertical="center"/>
    </xf>
    <xf numFmtId="0" fontId="33" fillId="0" borderId="18" xfId="1" applyFont="1" applyFill="1" applyBorder="1" applyAlignment="1" applyProtection="1">
      <alignment horizontal="left" vertical="center"/>
    </xf>
    <xf numFmtId="0" fontId="33" fillId="0" borderId="17" xfId="1" applyFont="1" applyFill="1" applyBorder="1" applyAlignment="1">
      <alignment horizontal="center" vertical="center"/>
    </xf>
    <xf numFmtId="176" fontId="33" fillId="0" borderId="16" xfId="1" applyNumberFormat="1" applyFont="1" applyFill="1" applyBorder="1" applyAlignment="1" applyProtection="1">
      <alignment horizontal="right" vertical="center" shrinkToFit="1"/>
    </xf>
    <xf numFmtId="176" fontId="33" fillId="0" borderId="15" xfId="1" applyNumberFormat="1" applyFont="1" applyFill="1" applyBorder="1" applyAlignment="1" applyProtection="1">
      <alignment horizontal="right" vertical="center" shrinkToFit="1"/>
    </xf>
    <xf numFmtId="176" fontId="33" fillId="0" borderId="14" xfId="1" applyNumberFormat="1" applyFont="1" applyFill="1" applyBorder="1" applyAlignment="1" applyProtection="1">
      <alignment horizontal="right" vertical="center" shrinkToFit="1"/>
    </xf>
    <xf numFmtId="0" fontId="33" fillId="0" borderId="13" xfId="1" applyFont="1" applyFill="1" applyBorder="1" applyAlignment="1" applyProtection="1">
      <alignment horizontal="left" vertical="center"/>
    </xf>
    <xf numFmtId="0" fontId="33" fillId="0" borderId="12" xfId="1" applyFont="1" applyFill="1" applyBorder="1" applyAlignment="1" applyProtection="1">
      <alignment horizontal="left" vertical="center"/>
    </xf>
    <xf numFmtId="0" fontId="33" fillId="0" borderId="11" xfId="1" applyFont="1" applyFill="1" applyBorder="1" applyAlignment="1">
      <alignment horizontal="center" vertical="center" wrapText="1"/>
    </xf>
    <xf numFmtId="176" fontId="33" fillId="0" borderId="10" xfId="1" applyNumberFormat="1" applyFont="1" applyFill="1" applyBorder="1" applyAlignment="1" applyProtection="1">
      <alignment horizontal="right" vertical="center" shrinkToFit="1"/>
    </xf>
    <xf numFmtId="176" fontId="33" fillId="0" borderId="5" xfId="1" applyNumberFormat="1" applyFont="1" applyFill="1" applyBorder="1" applyAlignment="1" applyProtection="1">
      <alignment horizontal="right" vertical="center" shrinkToFit="1"/>
    </xf>
    <xf numFmtId="176" fontId="33" fillId="0" borderId="4" xfId="1" applyNumberFormat="1" applyFont="1" applyFill="1" applyBorder="1" applyAlignment="1" applyProtection="1">
      <alignment horizontal="right" vertical="center" shrinkToFit="1"/>
    </xf>
    <xf numFmtId="0" fontId="33" fillId="0" borderId="9" xfId="1" applyFont="1" applyFill="1" applyBorder="1" applyAlignment="1" applyProtection="1">
      <alignment horizontal="left" vertical="center" wrapText="1"/>
    </xf>
    <xf numFmtId="0" fontId="33" fillId="0" borderId="8" xfId="1" applyFont="1" applyFill="1" applyBorder="1" applyAlignment="1" applyProtection="1">
      <alignment horizontal="left" vertical="center" wrapText="1"/>
    </xf>
    <xf numFmtId="0" fontId="33" fillId="0" borderId="7" xfId="1" applyFont="1" applyFill="1" applyBorder="1" applyAlignment="1">
      <alignment horizontal="center" vertical="center" wrapText="1"/>
    </xf>
    <xf numFmtId="0" fontId="33" fillId="2" borderId="6" xfId="1" applyFont="1" applyFill="1" applyBorder="1" applyAlignment="1">
      <alignment horizontal="center" vertical="center"/>
    </xf>
    <xf numFmtId="0" fontId="33" fillId="2" borderId="5" xfId="1" applyFont="1" applyFill="1" applyBorder="1" applyAlignment="1">
      <alignment horizontal="center" vertical="center"/>
    </xf>
    <xf numFmtId="0" fontId="33" fillId="2" borderId="4" xfId="1" applyFont="1" applyFill="1" applyBorder="1" applyAlignment="1">
      <alignment horizontal="center" vertical="center"/>
    </xf>
    <xf numFmtId="0" fontId="33" fillId="2" borderId="3" xfId="1" applyFont="1" applyFill="1" applyBorder="1" applyAlignment="1">
      <alignment horizontal="right" vertical="top"/>
    </xf>
    <xf numFmtId="0" fontId="33" fillId="2" borderId="2" xfId="1" applyFont="1" applyFill="1" applyBorder="1" applyAlignment="1">
      <alignment horizontal="right" vertical="top"/>
    </xf>
    <xf numFmtId="0" fontId="33" fillId="2" borderId="1" xfId="1" applyFont="1" applyFill="1" applyBorder="1" applyAlignment="1"/>
    <xf numFmtId="0" fontId="4" fillId="0" borderId="0" xfId="1" applyFont="1" applyAlignment="1">
      <alignment horizontal="right" vertical="center"/>
    </xf>
    <xf numFmtId="0" fontId="1" fillId="0" borderId="0" xfId="18">
      <alignment vertical="center"/>
    </xf>
    <xf numFmtId="0" fontId="33" fillId="0" borderId="0" xfId="18" applyFont="1">
      <alignment vertical="center"/>
    </xf>
    <xf numFmtId="0" fontId="33" fillId="0" borderId="0" xfId="18" applyNumberFormat="1" applyFont="1" applyFill="1" applyBorder="1" applyAlignment="1">
      <alignment vertical="center"/>
    </xf>
    <xf numFmtId="0" fontId="6" fillId="0" borderId="0" xfId="18" applyNumberFormat="1" applyFont="1" applyBorder="1" applyAlignment="1">
      <alignment vertical="center" wrapText="1"/>
    </xf>
    <xf numFmtId="0" fontId="6" fillId="0" borderId="0" xfId="18" applyNumberFormat="1" applyFont="1" applyFill="1" applyBorder="1" applyAlignment="1">
      <alignment vertical="center" wrapText="1"/>
    </xf>
    <xf numFmtId="0" fontId="6" fillId="0" borderId="0" xfId="18" applyFont="1" applyFill="1" applyBorder="1" applyAlignment="1">
      <alignment vertical="center"/>
    </xf>
    <xf numFmtId="176" fontId="33" fillId="0" borderId="22" xfId="18" applyNumberFormat="1" applyFont="1" applyFill="1" applyBorder="1" applyAlignment="1">
      <alignment horizontal="right" vertical="center" shrinkToFit="1"/>
    </xf>
    <xf numFmtId="176" fontId="33" fillId="0" borderId="21" xfId="18" applyNumberFormat="1" applyFont="1" applyFill="1" applyBorder="1" applyAlignment="1">
      <alignment horizontal="right" vertical="center" shrinkToFit="1"/>
    </xf>
    <xf numFmtId="176" fontId="33" fillId="0" borderId="20" xfId="18" applyNumberFormat="1" applyFont="1" applyFill="1" applyBorder="1" applyAlignment="1">
      <alignment horizontal="right" vertical="center" shrinkToFit="1"/>
    </xf>
    <xf numFmtId="0" fontId="6" fillId="0" borderId="19" xfId="18" applyFont="1" applyBorder="1" applyAlignment="1">
      <alignment horizontal="left" vertical="center" wrapText="1"/>
    </xf>
    <xf numFmtId="0" fontId="6" fillId="0" borderId="18" xfId="18" applyFont="1" applyBorder="1" applyAlignment="1">
      <alignment horizontal="left" vertical="center" wrapText="1"/>
    </xf>
    <xf numFmtId="0" fontId="6" fillId="0" borderId="18" xfId="18" applyFont="1" applyFill="1" applyBorder="1" applyAlignment="1">
      <alignment horizontal="left" vertical="center" wrapText="1"/>
    </xf>
    <xf numFmtId="0" fontId="33" fillId="0" borderId="17" xfId="18" applyFont="1" applyFill="1" applyBorder="1" applyAlignment="1">
      <alignment vertical="center"/>
    </xf>
    <xf numFmtId="176" fontId="33" fillId="0" borderId="35" xfId="18" applyNumberFormat="1" applyFont="1" applyFill="1" applyBorder="1" applyAlignment="1">
      <alignment horizontal="right" vertical="center" shrinkToFit="1"/>
    </xf>
    <xf numFmtId="176" fontId="33" fillId="0" borderId="34" xfId="18" applyNumberFormat="1" applyFont="1" applyFill="1" applyBorder="1" applyAlignment="1">
      <alignment horizontal="right" vertical="center" shrinkToFit="1"/>
    </xf>
    <xf numFmtId="176" fontId="33" fillId="0" borderId="33" xfId="18" applyNumberFormat="1" applyFont="1" applyFill="1" applyBorder="1" applyAlignment="1">
      <alignment horizontal="right" vertical="center" shrinkToFit="1"/>
    </xf>
    <xf numFmtId="0" fontId="6" fillId="0" borderId="32" xfId="18" applyFont="1" applyBorder="1" applyAlignment="1">
      <alignment horizontal="left" vertical="center" wrapText="1"/>
    </xf>
    <xf numFmtId="0" fontId="6" fillId="0" borderId="31" xfId="18" applyFont="1" applyBorder="1" applyAlignment="1">
      <alignment horizontal="left" vertical="center" wrapText="1"/>
    </xf>
    <xf numFmtId="0" fontId="6" fillId="0" borderId="31" xfId="18" applyFont="1" applyFill="1" applyBorder="1" applyAlignment="1">
      <alignment horizontal="left" vertical="center" wrapText="1"/>
    </xf>
    <xf numFmtId="0" fontId="33" fillId="0" borderId="11" xfId="18" applyFont="1" applyFill="1" applyBorder="1" applyAlignment="1">
      <alignment vertical="center"/>
    </xf>
    <xf numFmtId="0" fontId="33" fillId="0" borderId="30" xfId="18" applyFont="1" applyFill="1" applyBorder="1" applyAlignment="1">
      <alignment vertical="center"/>
    </xf>
    <xf numFmtId="176" fontId="33" fillId="0" borderId="29" xfId="18" applyNumberFormat="1" applyFont="1" applyFill="1" applyBorder="1" applyAlignment="1">
      <alignment horizontal="right" vertical="center" shrinkToFit="1"/>
    </xf>
    <xf numFmtId="176" fontId="33" fillId="0" borderId="28" xfId="18" applyNumberFormat="1" applyFont="1" applyFill="1" applyBorder="1" applyAlignment="1">
      <alignment horizontal="right" vertical="center" shrinkToFit="1"/>
    </xf>
    <xf numFmtId="176" fontId="33" fillId="0" borderId="27" xfId="18" applyNumberFormat="1" applyFont="1" applyFill="1" applyBorder="1" applyAlignment="1">
      <alignment horizontal="right" vertical="center" shrinkToFit="1"/>
    </xf>
    <xf numFmtId="0" fontId="6" fillId="0" borderId="26" xfId="18" applyFont="1" applyFill="1" applyBorder="1" applyAlignment="1">
      <alignment horizontal="left" vertical="center" wrapText="1"/>
    </xf>
    <xf numFmtId="0" fontId="6" fillId="0" borderId="25" xfId="18" applyFont="1" applyFill="1" applyBorder="1" applyAlignment="1">
      <alignment horizontal="left" vertical="center" wrapText="1"/>
    </xf>
    <xf numFmtId="0" fontId="33" fillId="0" borderId="24" xfId="18" applyFont="1" applyFill="1" applyBorder="1" applyAlignment="1">
      <alignment vertical="center" wrapText="1"/>
    </xf>
    <xf numFmtId="0" fontId="33" fillId="8" borderId="10" xfId="18" applyFont="1" applyFill="1" applyBorder="1" applyAlignment="1">
      <alignment horizontal="center" vertical="center"/>
    </xf>
    <xf numFmtId="0" fontId="33" fillId="8" borderId="5" xfId="18" applyFont="1" applyFill="1" applyBorder="1" applyAlignment="1">
      <alignment horizontal="center" vertical="center"/>
    </xf>
    <xf numFmtId="0" fontId="33" fillId="8" borderId="23" xfId="18" applyFont="1" applyFill="1" applyBorder="1" applyAlignment="1">
      <alignment horizontal="center" vertical="center"/>
    </xf>
    <xf numFmtId="0" fontId="33" fillId="8" borderId="3" xfId="18" applyFont="1" applyFill="1" applyBorder="1" applyAlignment="1">
      <alignment horizontal="right" vertical="top"/>
    </xf>
    <xf numFmtId="0" fontId="33" fillId="8" borderId="2" xfId="18" applyFont="1" applyFill="1" applyBorder="1" applyAlignment="1">
      <alignment horizontal="right" vertical="top"/>
    </xf>
    <xf numFmtId="0" fontId="33" fillId="8" borderId="1" xfId="18" applyFont="1" applyFill="1" applyBorder="1" applyAlignment="1"/>
    <xf numFmtId="0" fontId="4" fillId="0" borderId="0" xfId="18" applyFont="1" applyAlignment="1">
      <alignment horizontal="right" vertical="center"/>
    </xf>
    <xf numFmtId="0" fontId="1" fillId="0" borderId="0" xfId="19">
      <alignment vertical="center"/>
    </xf>
    <xf numFmtId="0" fontId="3" fillId="0" borderId="0" xfId="19" applyFont="1">
      <alignment vertical="center"/>
    </xf>
    <xf numFmtId="0" fontId="6" fillId="0" borderId="0" xfId="19" applyFont="1" applyAlignment="1"/>
    <xf numFmtId="0" fontId="34" fillId="0" borderId="0" xfId="19" applyFont="1">
      <alignment vertical="center"/>
    </xf>
    <xf numFmtId="0" fontId="35" fillId="0" borderId="0" xfId="19" applyFont="1" applyAlignment="1">
      <alignment vertical="top"/>
    </xf>
    <xf numFmtId="0" fontId="36" fillId="0" borderId="0" xfId="19" applyFont="1" applyAlignment="1">
      <alignment vertical="center" wrapText="1"/>
    </xf>
    <xf numFmtId="0" fontId="36" fillId="0" borderId="0" xfId="19" applyFont="1" applyAlignment="1">
      <alignment horizontal="center" vertical="center" wrapText="1"/>
    </xf>
    <xf numFmtId="177" fontId="35" fillId="0" borderId="22" xfId="19" applyNumberFormat="1" applyFont="1" applyBorder="1" applyAlignment="1" applyProtection="1">
      <alignment horizontal="right" vertical="center" shrinkToFit="1"/>
      <protection locked="0"/>
    </xf>
    <xf numFmtId="177" fontId="35" fillId="0" borderId="21" xfId="19" applyNumberFormat="1" applyFont="1" applyBorder="1" applyAlignment="1" applyProtection="1">
      <alignment horizontal="right" vertical="center" shrinkToFit="1"/>
      <protection locked="0"/>
    </xf>
    <xf numFmtId="177" fontId="35" fillId="0" borderId="20" xfId="19" applyNumberFormat="1" applyFont="1" applyBorder="1" applyAlignment="1" applyProtection="1">
      <alignment horizontal="right" vertical="center" shrinkToFit="1"/>
      <protection locked="0"/>
    </xf>
    <xf numFmtId="0" fontId="35" fillId="0" borderId="43" xfId="19" applyFont="1" applyBorder="1">
      <alignment vertical="center"/>
    </xf>
    <xf numFmtId="0" fontId="35" fillId="0" borderId="18" xfId="19" applyFont="1" applyBorder="1">
      <alignment vertical="center"/>
    </xf>
    <xf numFmtId="0" fontId="35" fillId="0" borderId="44" xfId="19" applyFont="1" applyBorder="1">
      <alignment vertical="center"/>
    </xf>
    <xf numFmtId="0" fontId="35" fillId="0" borderId="21" xfId="19" applyFont="1" applyBorder="1" applyAlignment="1">
      <alignment horizontal="center" vertical="center" wrapText="1"/>
    </xf>
    <xf numFmtId="0" fontId="35" fillId="0" borderId="20" xfId="19" applyFont="1" applyBorder="1" applyAlignment="1">
      <alignment horizontal="center" vertical="center" wrapText="1"/>
    </xf>
    <xf numFmtId="177" fontId="35" fillId="0" borderId="29" xfId="19" applyNumberFormat="1" applyFont="1" applyBorder="1" applyAlignment="1" applyProtection="1">
      <alignment horizontal="right" vertical="center" shrinkToFit="1"/>
      <protection locked="0"/>
    </xf>
    <xf numFmtId="177" fontId="35" fillId="0" borderId="28" xfId="19" applyNumberFormat="1" applyFont="1" applyBorder="1" applyAlignment="1" applyProtection="1">
      <alignment horizontal="right" vertical="center" shrinkToFit="1"/>
      <protection locked="0"/>
    </xf>
    <xf numFmtId="177" fontId="35" fillId="0" borderId="27" xfId="19" applyNumberFormat="1" applyFont="1" applyBorder="1" applyAlignment="1" applyProtection="1">
      <alignment horizontal="right" vertical="center" shrinkToFit="1"/>
      <protection locked="0"/>
    </xf>
    <xf numFmtId="0" fontId="35" fillId="0" borderId="46" xfId="19" applyFont="1" applyBorder="1">
      <alignment vertical="center"/>
    </xf>
    <xf numFmtId="0" fontId="35" fillId="0" borderId="25" xfId="19" applyFont="1" applyBorder="1">
      <alignment vertical="center"/>
    </xf>
    <xf numFmtId="0" fontId="35" fillId="0" borderId="45" xfId="19" applyFont="1" applyBorder="1">
      <alignment vertical="center"/>
    </xf>
    <xf numFmtId="0" fontId="35" fillId="0" borderId="28" xfId="19" applyFont="1" applyBorder="1" applyAlignment="1">
      <alignment horizontal="center" vertical="center" wrapText="1"/>
    </xf>
    <xf numFmtId="0" fontId="35" fillId="0" borderId="27" xfId="19" applyFont="1" applyBorder="1" applyAlignment="1">
      <alignment horizontal="center" vertical="center" wrapText="1"/>
    </xf>
    <xf numFmtId="0" fontId="35" fillId="3" borderId="6" xfId="19" applyFont="1" applyFill="1" applyBorder="1" applyAlignment="1">
      <alignment horizontal="center" vertical="center"/>
    </xf>
    <xf numFmtId="0" fontId="35" fillId="3" borderId="5" xfId="19" applyFont="1" applyFill="1" applyBorder="1" applyAlignment="1">
      <alignment horizontal="center" vertical="center"/>
    </xf>
    <xf numFmtId="0" fontId="35" fillId="3" borderId="23" xfId="19" applyFont="1" applyFill="1" applyBorder="1" applyAlignment="1">
      <alignment horizontal="center" vertical="center"/>
    </xf>
    <xf numFmtId="0" fontId="35" fillId="3" borderId="3" xfId="19" applyFont="1" applyFill="1" applyBorder="1" applyAlignment="1">
      <alignment horizontal="right" vertical="top"/>
    </xf>
    <xf numFmtId="0" fontId="35" fillId="3" borderId="2" xfId="19" applyFont="1" applyFill="1" applyBorder="1" applyAlignment="1">
      <alignment horizontal="right" vertical="center"/>
    </xf>
    <xf numFmtId="0" fontId="35" fillId="3" borderId="2" xfId="19" applyFont="1" applyFill="1" applyBorder="1" applyAlignment="1"/>
    <xf numFmtId="0" fontId="35" fillId="3" borderId="1" xfId="19" applyFont="1" applyFill="1" applyBorder="1" applyAlignment="1"/>
    <xf numFmtId="0" fontId="37" fillId="0" borderId="0" xfId="19" applyNumberFormat="1" applyFont="1" applyAlignment="1">
      <alignment horizontal="center" vertical="center" shrinkToFit="1"/>
    </xf>
    <xf numFmtId="177" fontId="35" fillId="0" borderId="0" xfId="19" applyNumberFormat="1" applyFont="1" applyAlignment="1">
      <alignment horizontal="right" vertical="center" shrinkToFit="1"/>
    </xf>
    <xf numFmtId="0" fontId="35" fillId="0" borderId="0" xfId="19" applyFont="1">
      <alignment vertical="center"/>
    </xf>
    <xf numFmtId="0" fontId="35" fillId="0" borderId="0" xfId="19" applyFont="1" applyAlignment="1"/>
    <xf numFmtId="177" fontId="6" fillId="0" borderId="22" xfId="19" applyNumberFormat="1" applyFont="1" applyFill="1" applyBorder="1" applyAlignment="1" applyProtection="1">
      <alignment horizontal="right" vertical="center" shrinkToFit="1"/>
    </xf>
    <xf numFmtId="177" fontId="6" fillId="0" borderId="21" xfId="19" applyNumberFormat="1" applyFont="1" applyFill="1" applyBorder="1" applyAlignment="1" applyProtection="1">
      <alignment horizontal="right" vertical="center" shrinkToFit="1"/>
    </xf>
    <xf numFmtId="177" fontId="6" fillId="0" borderId="20" xfId="19" applyNumberFormat="1" applyFont="1" applyFill="1" applyBorder="1" applyAlignment="1" applyProtection="1">
      <alignment horizontal="right" vertical="center" shrinkToFit="1"/>
    </xf>
    <xf numFmtId="0" fontId="6" fillId="0" borderId="19" xfId="19" applyFont="1" applyFill="1" applyBorder="1" applyAlignment="1">
      <alignment vertical="center"/>
    </xf>
    <xf numFmtId="0" fontId="6" fillId="0" borderId="18" xfId="19" applyFont="1" applyFill="1" applyBorder="1" applyAlignment="1">
      <alignment vertical="center"/>
    </xf>
    <xf numFmtId="0" fontId="6" fillId="0" borderId="44" xfId="19" applyFont="1" applyFill="1" applyBorder="1" applyAlignment="1">
      <alignment vertical="center"/>
    </xf>
    <xf numFmtId="0" fontId="6" fillId="0" borderId="43" xfId="19" applyFont="1" applyFill="1" applyBorder="1" applyAlignment="1">
      <alignment vertical="center"/>
    </xf>
    <xf numFmtId="0" fontId="6" fillId="0" borderId="17" xfId="19" applyFont="1" applyFill="1" applyBorder="1" applyAlignment="1">
      <alignment vertical="center"/>
    </xf>
    <xf numFmtId="177" fontId="6" fillId="0" borderId="35" xfId="19" applyNumberFormat="1" applyFont="1" applyFill="1" applyBorder="1" applyAlignment="1" applyProtection="1">
      <alignment horizontal="right" vertical="center" shrinkToFit="1"/>
    </xf>
    <xf numFmtId="177" fontId="6" fillId="0" borderId="34" xfId="19" applyNumberFormat="1" applyFont="1" applyFill="1" applyBorder="1" applyAlignment="1" applyProtection="1">
      <alignment horizontal="right" vertical="center" shrinkToFit="1"/>
    </xf>
    <xf numFmtId="177" fontId="6" fillId="0" borderId="33" xfId="19" applyNumberFormat="1" applyFont="1" applyFill="1" applyBorder="1" applyAlignment="1" applyProtection="1">
      <alignment horizontal="right" vertical="center" shrinkToFit="1"/>
    </xf>
    <xf numFmtId="0" fontId="6" fillId="0" borderId="32" xfId="19" applyFont="1" applyFill="1" applyBorder="1" applyAlignment="1">
      <alignment vertical="center"/>
    </xf>
    <xf numFmtId="0" fontId="6" fillId="0" borderId="31" xfId="19" applyFont="1" applyFill="1" applyBorder="1" applyAlignment="1">
      <alignment vertical="center"/>
    </xf>
    <xf numFmtId="0" fontId="6" fillId="0" borderId="41" xfId="19" applyFont="1" applyFill="1" applyBorder="1" applyAlignment="1">
      <alignment vertical="center"/>
    </xf>
    <xf numFmtId="0" fontId="6" fillId="0" borderId="42" xfId="19" applyFont="1" applyFill="1" applyBorder="1" applyAlignment="1">
      <alignment vertical="center" wrapText="1"/>
    </xf>
    <xf numFmtId="0" fontId="6" fillId="0" borderId="30" xfId="19" applyFont="1" applyFill="1" applyBorder="1" applyAlignment="1">
      <alignment vertical="center" wrapText="1"/>
    </xf>
    <xf numFmtId="0" fontId="6" fillId="0" borderId="40" xfId="19" applyFont="1" applyFill="1" applyBorder="1" applyAlignment="1">
      <alignment vertical="center" wrapText="1"/>
    </xf>
    <xf numFmtId="0" fontId="6" fillId="0" borderId="24" xfId="19" applyFont="1" applyFill="1" applyBorder="1" applyAlignment="1">
      <alignment vertical="center" wrapText="1"/>
    </xf>
    <xf numFmtId="0" fontId="6" fillId="0" borderId="39" xfId="19" applyFont="1" applyFill="1" applyBorder="1" applyAlignment="1">
      <alignment vertical="center"/>
    </xf>
    <xf numFmtId="0" fontId="6" fillId="0" borderId="38" xfId="19" applyFont="1" applyFill="1" applyBorder="1" applyAlignment="1">
      <alignment vertical="center" wrapText="1"/>
    </xf>
    <xf numFmtId="0" fontId="6" fillId="0" borderId="7" xfId="19" applyFont="1" applyFill="1" applyBorder="1" applyAlignment="1">
      <alignment vertical="center" wrapText="1"/>
    </xf>
    <xf numFmtId="177" fontId="6" fillId="0" borderId="29" xfId="19" applyNumberFormat="1" applyFont="1" applyFill="1" applyBorder="1" applyAlignment="1" applyProtection="1">
      <alignment horizontal="right" vertical="center" shrinkToFit="1"/>
    </xf>
    <xf numFmtId="177" fontId="6" fillId="0" borderId="28" xfId="19" applyNumberFormat="1" applyFont="1" applyFill="1" applyBorder="1" applyAlignment="1" applyProtection="1">
      <alignment horizontal="right" vertical="center" shrinkToFit="1"/>
    </xf>
    <xf numFmtId="177" fontId="6" fillId="0" borderId="27" xfId="19" applyNumberFormat="1" applyFont="1" applyFill="1" applyBorder="1" applyAlignment="1" applyProtection="1">
      <alignment horizontal="right" vertical="center" shrinkToFit="1"/>
    </xf>
    <xf numFmtId="0" fontId="6" fillId="0" borderId="26" xfId="19" applyFont="1" applyFill="1" applyBorder="1" applyAlignment="1">
      <alignment vertical="center"/>
    </xf>
    <xf numFmtId="0" fontId="6" fillId="0" borderId="25" xfId="19" applyFont="1" applyFill="1" applyBorder="1" applyAlignment="1">
      <alignment vertical="center"/>
    </xf>
    <xf numFmtId="0" fontId="6" fillId="0" borderId="37" xfId="19" applyFont="1" applyFill="1" applyBorder="1" applyAlignment="1">
      <alignment vertical="center" wrapText="1"/>
    </xf>
    <xf numFmtId="0" fontId="6" fillId="0" borderId="23" xfId="19" applyFont="1" applyFill="1" applyBorder="1" applyAlignment="1">
      <alignment vertical="center" wrapText="1"/>
    </xf>
    <xf numFmtId="0" fontId="6" fillId="0" borderId="36" xfId="19" applyFont="1" applyFill="1" applyBorder="1" applyAlignment="1">
      <alignment vertical="center" wrapText="1"/>
    </xf>
    <xf numFmtId="0" fontId="6" fillId="2" borderId="6" xfId="19" applyFont="1" applyFill="1" applyBorder="1" applyAlignment="1">
      <alignment horizontal="center" vertical="center"/>
    </xf>
    <xf numFmtId="0" fontId="6" fillId="2" borderId="5" xfId="19" applyFont="1" applyFill="1" applyBorder="1" applyAlignment="1">
      <alignment horizontal="center" vertical="center"/>
    </xf>
    <xf numFmtId="0" fontId="6" fillId="2" borderId="23" xfId="19" applyFont="1" applyFill="1" applyBorder="1" applyAlignment="1">
      <alignment horizontal="center" vertical="center"/>
    </xf>
    <xf numFmtId="0" fontId="6" fillId="2" borderId="3" xfId="19" applyFont="1" applyFill="1" applyBorder="1" applyAlignment="1">
      <alignment horizontal="right" vertical="top"/>
    </xf>
    <xf numFmtId="0" fontId="6" fillId="2" borderId="2" xfId="19" applyFont="1" applyFill="1" applyBorder="1" applyAlignment="1">
      <alignment horizontal="right" vertical="center"/>
    </xf>
    <xf numFmtId="0" fontId="6" fillId="2" borderId="2" xfId="19" applyFont="1" applyFill="1" applyBorder="1" applyAlignment="1"/>
    <xf numFmtId="0" fontId="6" fillId="2" borderId="1" xfId="19" applyFont="1" applyFill="1" applyBorder="1" applyAlignment="1"/>
    <xf numFmtId="0" fontId="4" fillId="0" borderId="0" xfId="19" applyFont="1" applyAlignment="1">
      <alignment horizontal="center" vertical="center"/>
    </xf>
  </cellXfs>
  <cellStyles count="20">
    <cellStyle name="標準" xfId="0" builtinId="0"/>
    <cellStyle name="標準 2" xfId="4" xr:uid="{00000000-0005-0000-0000-000001000000}"/>
    <cellStyle name="標準 2 2" xfId="5" xr:uid="{00000000-0005-0000-0000-000002000000}"/>
    <cellStyle name="標準 2 3" xfId="8" xr:uid="{00000000-0005-0000-0000-000003000000}"/>
    <cellStyle name="標準 3" xfId="9" xr:uid="{00000000-0005-0000-0000-000004000000}"/>
    <cellStyle name="標準 4" xfId="3" xr:uid="{00000000-0005-0000-0000-000005000000}"/>
    <cellStyle name="標準 4_APAHO401600" xfId="1" xr:uid="{00000000-0005-0000-0000-000006000000}"/>
    <cellStyle name="標準 4_APAHO4019001" xfId="2" xr:uid="{00000000-0005-0000-0000-000007000000}"/>
    <cellStyle name="標準 4_ZJ08_022012_青森市_2010" xfId="19" xr:uid="{C05EDA44-0B49-45CD-82C3-7B5ED87AAE74}"/>
    <cellStyle name="標準 6" xfId="6" xr:uid="{00000000-0005-0000-0000-000009000000}"/>
    <cellStyle name="標準 6_APAHO401000" xfId="7" xr:uid="{00000000-0005-0000-0000-00000A000000}"/>
    <cellStyle name="標準 6_APAHO401200_O-JJ1016-001-3_財政状況資料集(決算状況カード(各会計・関係団体))(Rev2)2" xfId="13" xr:uid="{00000000-0005-0000-0000-00000B000000}"/>
    <cellStyle name="標準 6_APAHO402200_O-JJ1016-001-3_財政状況資料集(決算状況カード(各会計・関係団体))(Rev2)2" xfId="10" xr:uid="{00000000-0005-0000-0000-00000C000000}"/>
    <cellStyle name="標準_【レイアウト】（県）資料３（Ｐ２）　歳出比較分析表" xfId="14" xr:uid="{00000000-0005-0000-0000-00000D000000}"/>
    <cellStyle name="標準_【レイアウト】（市）資料３（Ｐ２）　歳出比較分析表" xfId="15" xr:uid="{00000000-0005-0000-0000-00000E000000}"/>
    <cellStyle name="標準_APAHO251300" xfId="16" xr:uid="{00000000-0005-0000-0000-00000F000000}"/>
    <cellStyle name="標準_APAHO252300" xfId="17" xr:uid="{00000000-0005-0000-0000-000010000000}"/>
    <cellStyle name="標準_Book1" xfId="11" xr:uid="{00000000-0005-0000-0000-000011000000}"/>
    <cellStyle name="標準_O-JJ0722-001-3_決算状況カード(各会計・関係団体)_O-JJ1016-001-3_財政状況資料集(決算状況カード(各会計・関係団体))(Rev2)2" xfId="12" xr:uid="{00000000-0005-0000-0000-000012000000}"/>
    <cellStyle name="標準_O-JJ0722-001-8_連結実質赤字比率に係る赤字・黒字の構成分析" xfId="18" xr:uid="{83C81970-63B4-404F-BA77-7367037CD1B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6104-4238-AAA2-09FCBD9849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46737</c:v>
                </c:pt>
                <c:pt idx="1">
                  <c:v>45091</c:v>
                </c:pt>
                <c:pt idx="2">
                  <c:v>49803</c:v>
                </c:pt>
                <c:pt idx="3">
                  <c:v>54007</c:v>
                </c:pt>
                <c:pt idx="4">
                  <c:v>39439</c:v>
                </c:pt>
              </c:numCache>
            </c:numRef>
          </c:val>
          <c:smooth val="0"/>
          <c:extLst>
            <c:ext xmlns:c16="http://schemas.microsoft.com/office/drawing/2014/chart" uri="{C3380CC4-5D6E-409C-BE32-E72D297353CC}">
              <c16:uniqueId val="{00000001-6104-4238-AAA2-09FCBD9849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6.68</c:v>
                </c:pt>
                <c:pt idx="1">
                  <c:v>8.49</c:v>
                </c:pt>
                <c:pt idx="2">
                  <c:v>4.6900000000000004</c:v>
                </c:pt>
                <c:pt idx="3">
                  <c:v>5.63</c:v>
                </c:pt>
                <c:pt idx="4">
                  <c:v>8.3000000000000007</c:v>
                </c:pt>
              </c:numCache>
            </c:numRef>
          </c:val>
          <c:extLst>
            <c:ext xmlns:c16="http://schemas.microsoft.com/office/drawing/2014/chart" uri="{C3380CC4-5D6E-409C-BE32-E72D297353CC}">
              <c16:uniqueId val="{00000000-E731-4E0D-8E67-F3FDC50E987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12.33</c:v>
                </c:pt>
                <c:pt idx="1">
                  <c:v>12.41</c:v>
                </c:pt>
                <c:pt idx="2">
                  <c:v>12.42</c:v>
                </c:pt>
                <c:pt idx="3">
                  <c:v>11.23</c:v>
                </c:pt>
                <c:pt idx="4">
                  <c:v>10.220000000000001</c:v>
                </c:pt>
              </c:numCache>
            </c:numRef>
          </c:val>
          <c:extLst>
            <c:ext xmlns:c16="http://schemas.microsoft.com/office/drawing/2014/chart" uri="{C3380CC4-5D6E-409C-BE32-E72D297353CC}">
              <c16:uniqueId val="{00000001-E731-4E0D-8E67-F3FDC50E98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-1.86</c:v>
                </c:pt>
                <c:pt idx="1">
                  <c:v>1.83</c:v>
                </c:pt>
                <c:pt idx="2">
                  <c:v>-3.79</c:v>
                </c:pt>
                <c:pt idx="3">
                  <c:v>-7.0000000000000007E-2</c:v>
                </c:pt>
                <c:pt idx="4">
                  <c:v>2.17</c:v>
                </c:pt>
              </c:numCache>
            </c:numRef>
          </c:val>
          <c:smooth val="0"/>
          <c:extLst>
            <c:ext xmlns:c16="http://schemas.microsoft.com/office/drawing/2014/chart" uri="{C3380CC4-5D6E-409C-BE32-E72D297353CC}">
              <c16:uniqueId val="{00000002-E731-4E0D-8E67-F3FDC50E98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0.28999999999999998</c:v>
                </c:pt>
                <c:pt idx="2">
                  <c:v>#N/A</c:v>
                </c:pt>
                <c:pt idx="3">
                  <c:v>0.21</c:v>
                </c:pt>
                <c:pt idx="4">
                  <c:v>#N/A</c:v>
                </c:pt>
                <c:pt idx="5">
                  <c:v>0.2</c:v>
                </c:pt>
                <c:pt idx="6">
                  <c:v>#N/A</c:v>
                </c:pt>
                <c:pt idx="7">
                  <c:v>0.21</c:v>
                </c:pt>
                <c:pt idx="8">
                  <c:v>0</c:v>
                </c:pt>
                <c:pt idx="9">
                  <c:v>0</c:v>
                </c:pt>
              </c:numCache>
            </c:numRef>
          </c:val>
          <c:extLst>
            <c:ext xmlns:c16="http://schemas.microsoft.com/office/drawing/2014/chart" uri="{C3380CC4-5D6E-409C-BE32-E72D297353CC}">
              <c16:uniqueId val="{00000000-2C6C-457D-9752-21746BE8985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6C-457D-9752-21746BE8985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6C-457D-9752-21746BE89856}"/>
            </c:ext>
          </c:extLst>
        </c:ser>
        <c:ser>
          <c:idx val="3"/>
          <c:order val="3"/>
          <c:tx>
            <c:strRef>
              <c:f>[1]データシート!$A$30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2C6C-457D-9752-21746BE89856}"/>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0.2</c:v>
                </c:pt>
                <c:pt idx="2">
                  <c:v>#N/A</c:v>
                </c:pt>
                <c:pt idx="3">
                  <c:v>0.24</c:v>
                </c:pt>
                <c:pt idx="4">
                  <c:v>#N/A</c:v>
                </c:pt>
                <c:pt idx="5">
                  <c:v>7.0000000000000007E-2</c:v>
                </c:pt>
                <c:pt idx="6">
                  <c:v>#N/A</c:v>
                </c:pt>
                <c:pt idx="7">
                  <c:v>0.04</c:v>
                </c:pt>
                <c:pt idx="8">
                  <c:v>#N/A</c:v>
                </c:pt>
                <c:pt idx="9">
                  <c:v>0</c:v>
                </c:pt>
              </c:numCache>
            </c:numRef>
          </c:val>
          <c:extLst>
            <c:ext xmlns:c16="http://schemas.microsoft.com/office/drawing/2014/chart" uri="{C3380CC4-5D6E-409C-BE32-E72D297353CC}">
              <c16:uniqueId val="{00000004-2C6C-457D-9752-21746BE89856}"/>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0.61</c:v>
                </c:pt>
                <c:pt idx="2">
                  <c:v>#N/A</c:v>
                </c:pt>
                <c:pt idx="3">
                  <c:v>0.37</c:v>
                </c:pt>
                <c:pt idx="4">
                  <c:v>#N/A</c:v>
                </c:pt>
                <c:pt idx="5">
                  <c:v>0.56000000000000005</c:v>
                </c:pt>
                <c:pt idx="6">
                  <c:v>#N/A</c:v>
                </c:pt>
                <c:pt idx="7">
                  <c:v>0.16</c:v>
                </c:pt>
                <c:pt idx="8">
                  <c:v>#N/A</c:v>
                </c:pt>
                <c:pt idx="9">
                  <c:v>0.04</c:v>
                </c:pt>
              </c:numCache>
            </c:numRef>
          </c:val>
          <c:extLst>
            <c:ext xmlns:c16="http://schemas.microsoft.com/office/drawing/2014/chart" uri="{C3380CC4-5D6E-409C-BE32-E72D297353CC}">
              <c16:uniqueId val="{00000005-2C6C-457D-9752-21746BE89856}"/>
            </c:ext>
          </c:extLst>
        </c:ser>
        <c:ser>
          <c:idx val="6"/>
          <c:order val="6"/>
          <c:tx>
            <c:strRef>
              <c:f>[1]データシート!$A$33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0.61</c:v>
                </c:pt>
                <c:pt idx="2">
                  <c:v>#N/A</c:v>
                </c:pt>
                <c:pt idx="3">
                  <c:v>0.45</c:v>
                </c:pt>
                <c:pt idx="4">
                  <c:v>#N/A</c:v>
                </c:pt>
                <c:pt idx="5">
                  <c:v>0.23</c:v>
                </c:pt>
                <c:pt idx="6">
                  <c:v>#N/A</c:v>
                </c:pt>
                <c:pt idx="7">
                  <c:v>0.27</c:v>
                </c:pt>
                <c:pt idx="8">
                  <c:v>#N/A</c:v>
                </c:pt>
                <c:pt idx="9">
                  <c:v>0.31</c:v>
                </c:pt>
              </c:numCache>
            </c:numRef>
          </c:val>
          <c:extLst>
            <c:ext xmlns:c16="http://schemas.microsoft.com/office/drawing/2014/chart" uri="{C3380CC4-5D6E-409C-BE32-E72D297353CC}">
              <c16:uniqueId val="{00000006-2C6C-457D-9752-21746BE89856}"/>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0.42</c:v>
                </c:pt>
                <c:pt idx="2">
                  <c:v>#N/A</c:v>
                </c:pt>
                <c:pt idx="3">
                  <c:v>1.44</c:v>
                </c:pt>
                <c:pt idx="4">
                  <c:v>#N/A</c:v>
                </c:pt>
                <c:pt idx="5">
                  <c:v>0.27</c:v>
                </c:pt>
                <c:pt idx="6">
                  <c:v>#N/A</c:v>
                </c:pt>
                <c:pt idx="7">
                  <c:v>0.17</c:v>
                </c:pt>
                <c:pt idx="8">
                  <c:v>#N/A</c:v>
                </c:pt>
                <c:pt idx="9">
                  <c:v>0.39</c:v>
                </c:pt>
              </c:numCache>
            </c:numRef>
          </c:val>
          <c:extLst>
            <c:ext xmlns:c16="http://schemas.microsoft.com/office/drawing/2014/chart" uri="{C3380CC4-5D6E-409C-BE32-E72D297353CC}">
              <c16:uniqueId val="{00000007-2C6C-457D-9752-21746BE89856}"/>
            </c:ext>
          </c:extLst>
        </c:ser>
        <c:ser>
          <c:idx val="8"/>
          <c:order val="8"/>
          <c:tx>
            <c:strRef>
              <c:f>[1]データシート!$A$35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3.77</c:v>
                </c:pt>
                <c:pt idx="2">
                  <c:v>#N/A</c:v>
                </c:pt>
                <c:pt idx="3">
                  <c:v>2.58</c:v>
                </c:pt>
                <c:pt idx="4">
                  <c:v>#N/A</c:v>
                </c:pt>
                <c:pt idx="5">
                  <c:v>3.07</c:v>
                </c:pt>
                <c:pt idx="6">
                  <c:v>#N/A</c:v>
                </c:pt>
                <c:pt idx="7">
                  <c:v>2.63</c:v>
                </c:pt>
                <c:pt idx="8">
                  <c:v>#N/A</c:v>
                </c:pt>
                <c:pt idx="9">
                  <c:v>5</c:v>
                </c:pt>
              </c:numCache>
            </c:numRef>
          </c:val>
          <c:extLst>
            <c:ext xmlns:c16="http://schemas.microsoft.com/office/drawing/2014/chart" uri="{C3380CC4-5D6E-409C-BE32-E72D297353CC}">
              <c16:uniqueId val="{00000008-2C6C-457D-9752-21746BE8985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6.06</c:v>
                </c:pt>
                <c:pt idx="2">
                  <c:v>#N/A</c:v>
                </c:pt>
                <c:pt idx="3">
                  <c:v>8.0299999999999994</c:v>
                </c:pt>
                <c:pt idx="4">
                  <c:v>#N/A</c:v>
                </c:pt>
                <c:pt idx="5">
                  <c:v>4.45</c:v>
                </c:pt>
                <c:pt idx="6">
                  <c:v>#N/A</c:v>
                </c:pt>
                <c:pt idx="7">
                  <c:v>5.35</c:v>
                </c:pt>
                <c:pt idx="8">
                  <c:v>#N/A</c:v>
                </c:pt>
                <c:pt idx="9">
                  <c:v>7.98</c:v>
                </c:pt>
              </c:numCache>
            </c:numRef>
          </c:val>
          <c:extLst>
            <c:ext xmlns:c16="http://schemas.microsoft.com/office/drawing/2014/chart" uri="{C3380CC4-5D6E-409C-BE32-E72D297353CC}">
              <c16:uniqueId val="{00000009-2C6C-457D-9752-21746BE898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5663</c:v>
                </c:pt>
                <c:pt idx="5">
                  <c:v>5535</c:v>
                </c:pt>
                <c:pt idx="8">
                  <c:v>5650</c:v>
                </c:pt>
                <c:pt idx="11">
                  <c:v>5396</c:v>
                </c:pt>
                <c:pt idx="14">
                  <c:v>5385</c:v>
                </c:pt>
              </c:numCache>
            </c:numRef>
          </c:val>
          <c:extLst>
            <c:ext xmlns:c16="http://schemas.microsoft.com/office/drawing/2014/chart" uri="{C3380CC4-5D6E-409C-BE32-E72D297353CC}">
              <c16:uniqueId val="{00000000-51D2-4BFE-A3A8-9490B6C293E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D2-4BFE-A3A8-9490B6C293E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178</c:v>
                </c:pt>
                <c:pt idx="3">
                  <c:v>177</c:v>
                </c:pt>
                <c:pt idx="6">
                  <c:v>109</c:v>
                </c:pt>
                <c:pt idx="9">
                  <c:v>125</c:v>
                </c:pt>
                <c:pt idx="12">
                  <c:v>96</c:v>
                </c:pt>
              </c:numCache>
            </c:numRef>
          </c:val>
          <c:extLst>
            <c:ext xmlns:c16="http://schemas.microsoft.com/office/drawing/2014/chart" uri="{C3380CC4-5D6E-409C-BE32-E72D297353CC}">
              <c16:uniqueId val="{00000002-51D2-4BFE-A3A8-9490B6C293E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83</c:v>
                </c:pt>
                <c:pt idx="3">
                  <c:v>76</c:v>
                </c:pt>
                <c:pt idx="6">
                  <c:v>65</c:v>
                </c:pt>
                <c:pt idx="9">
                  <c:v>56</c:v>
                </c:pt>
                <c:pt idx="12">
                  <c:v>29</c:v>
                </c:pt>
              </c:numCache>
            </c:numRef>
          </c:val>
          <c:extLst>
            <c:ext xmlns:c16="http://schemas.microsoft.com/office/drawing/2014/chart" uri="{C3380CC4-5D6E-409C-BE32-E72D297353CC}">
              <c16:uniqueId val="{00000003-51D2-4BFE-A3A8-9490B6C293E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1779</c:v>
                </c:pt>
                <c:pt idx="3">
                  <c:v>1385</c:v>
                </c:pt>
                <c:pt idx="6">
                  <c:v>1486</c:v>
                </c:pt>
                <c:pt idx="9">
                  <c:v>1454</c:v>
                </c:pt>
                <c:pt idx="12">
                  <c:v>1041</c:v>
                </c:pt>
              </c:numCache>
            </c:numRef>
          </c:val>
          <c:extLst>
            <c:ext xmlns:c16="http://schemas.microsoft.com/office/drawing/2014/chart" uri="{C3380CC4-5D6E-409C-BE32-E72D297353CC}">
              <c16:uniqueId val="{00000004-51D2-4BFE-A3A8-9490B6C293E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D2-4BFE-A3A8-9490B6C293E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D2-4BFE-A3A8-9490B6C293E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3035</c:v>
                </c:pt>
                <c:pt idx="3">
                  <c:v>3132</c:v>
                </c:pt>
                <c:pt idx="6">
                  <c:v>3180</c:v>
                </c:pt>
                <c:pt idx="9">
                  <c:v>3216</c:v>
                </c:pt>
                <c:pt idx="12">
                  <c:v>3319</c:v>
                </c:pt>
              </c:numCache>
            </c:numRef>
          </c:val>
          <c:extLst>
            <c:ext xmlns:c16="http://schemas.microsoft.com/office/drawing/2014/chart" uri="{C3380CC4-5D6E-409C-BE32-E72D297353CC}">
              <c16:uniqueId val="{00000007-51D2-4BFE-A3A8-9490B6C293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-588</c:v>
                </c:pt>
                <c:pt idx="2">
                  <c:v>#N/A</c:v>
                </c:pt>
                <c:pt idx="3">
                  <c:v>#N/A</c:v>
                </c:pt>
                <c:pt idx="4">
                  <c:v>-765</c:v>
                </c:pt>
                <c:pt idx="5">
                  <c:v>#N/A</c:v>
                </c:pt>
                <c:pt idx="6">
                  <c:v>#N/A</c:v>
                </c:pt>
                <c:pt idx="7">
                  <c:v>-810</c:v>
                </c:pt>
                <c:pt idx="8">
                  <c:v>#N/A</c:v>
                </c:pt>
                <c:pt idx="9">
                  <c:v>#N/A</c:v>
                </c:pt>
                <c:pt idx="10">
                  <c:v>-545</c:v>
                </c:pt>
                <c:pt idx="11">
                  <c:v>#N/A</c:v>
                </c:pt>
                <c:pt idx="12">
                  <c:v>#N/A</c:v>
                </c:pt>
                <c:pt idx="13">
                  <c:v>-900</c:v>
                </c:pt>
                <c:pt idx="14">
                  <c:v>#N/A</c:v>
                </c:pt>
              </c:numCache>
            </c:numRef>
          </c:val>
          <c:smooth val="0"/>
          <c:extLst>
            <c:ext xmlns:c16="http://schemas.microsoft.com/office/drawing/2014/chart" uri="{C3380CC4-5D6E-409C-BE32-E72D297353CC}">
              <c16:uniqueId val="{00000008-51D2-4BFE-A3A8-9490B6C293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36273</c:v>
                </c:pt>
                <c:pt idx="5">
                  <c:v>34770</c:v>
                </c:pt>
                <c:pt idx="8">
                  <c:v>33883</c:v>
                </c:pt>
                <c:pt idx="11">
                  <c:v>34282</c:v>
                </c:pt>
                <c:pt idx="14">
                  <c:v>33473</c:v>
                </c:pt>
              </c:numCache>
            </c:numRef>
          </c:val>
          <c:extLst>
            <c:ext xmlns:c16="http://schemas.microsoft.com/office/drawing/2014/chart" uri="{C3380CC4-5D6E-409C-BE32-E72D297353CC}">
              <c16:uniqueId val="{00000000-E18A-4A4A-BF2C-48FF57160F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16246</c:v>
                </c:pt>
                <c:pt idx="5">
                  <c:v>17169</c:v>
                </c:pt>
                <c:pt idx="8">
                  <c:v>17307</c:v>
                </c:pt>
                <c:pt idx="11">
                  <c:v>16799</c:v>
                </c:pt>
                <c:pt idx="14">
                  <c:v>15306</c:v>
                </c:pt>
              </c:numCache>
            </c:numRef>
          </c:val>
          <c:extLst>
            <c:ext xmlns:c16="http://schemas.microsoft.com/office/drawing/2014/chart" uri="{C3380CC4-5D6E-409C-BE32-E72D297353CC}">
              <c16:uniqueId val="{00000001-E18A-4A4A-BF2C-48FF57160F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14427</c:v>
                </c:pt>
                <c:pt idx="5">
                  <c:v>14595</c:v>
                </c:pt>
                <c:pt idx="8">
                  <c:v>14275</c:v>
                </c:pt>
                <c:pt idx="11">
                  <c:v>12386</c:v>
                </c:pt>
                <c:pt idx="14">
                  <c:v>10902</c:v>
                </c:pt>
              </c:numCache>
            </c:numRef>
          </c:val>
          <c:extLst>
            <c:ext xmlns:c16="http://schemas.microsoft.com/office/drawing/2014/chart" uri="{C3380CC4-5D6E-409C-BE32-E72D297353CC}">
              <c16:uniqueId val="{00000002-E18A-4A4A-BF2C-48FF57160F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8A-4A4A-BF2C-48FF57160F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8A-4A4A-BF2C-48FF57160F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266</c:v>
                </c:pt>
                <c:pt idx="3">
                  <c:v>443</c:v>
                </c:pt>
                <c:pt idx="6">
                  <c:v>990</c:v>
                </c:pt>
                <c:pt idx="9">
                  <c:v>927</c:v>
                </c:pt>
                <c:pt idx="12">
                  <c:v>870</c:v>
                </c:pt>
              </c:numCache>
            </c:numRef>
          </c:val>
          <c:extLst>
            <c:ext xmlns:c16="http://schemas.microsoft.com/office/drawing/2014/chart" uri="{C3380CC4-5D6E-409C-BE32-E72D297353CC}">
              <c16:uniqueId val="{00000005-E18A-4A4A-BF2C-48FF57160F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9072</c:v>
                </c:pt>
                <c:pt idx="3">
                  <c:v>9305</c:v>
                </c:pt>
                <c:pt idx="6">
                  <c:v>9493</c:v>
                </c:pt>
                <c:pt idx="9">
                  <c:v>9023</c:v>
                </c:pt>
                <c:pt idx="12">
                  <c:v>8540</c:v>
                </c:pt>
              </c:numCache>
            </c:numRef>
          </c:val>
          <c:extLst>
            <c:ext xmlns:c16="http://schemas.microsoft.com/office/drawing/2014/chart" uri="{C3380CC4-5D6E-409C-BE32-E72D297353CC}">
              <c16:uniqueId val="{00000006-E18A-4A4A-BF2C-48FF57160F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244</c:v>
                </c:pt>
                <c:pt idx="3">
                  <c:v>258</c:v>
                </c:pt>
                <c:pt idx="6">
                  <c:v>1008</c:v>
                </c:pt>
                <c:pt idx="9">
                  <c:v>3851</c:v>
                </c:pt>
                <c:pt idx="12">
                  <c:v>3826</c:v>
                </c:pt>
              </c:numCache>
            </c:numRef>
          </c:val>
          <c:extLst>
            <c:ext xmlns:c16="http://schemas.microsoft.com/office/drawing/2014/chart" uri="{C3380CC4-5D6E-409C-BE32-E72D297353CC}">
              <c16:uniqueId val="{00000007-E18A-4A4A-BF2C-48FF57160F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17151</c:v>
                </c:pt>
                <c:pt idx="3">
                  <c:v>15299</c:v>
                </c:pt>
                <c:pt idx="6">
                  <c:v>11567</c:v>
                </c:pt>
                <c:pt idx="9">
                  <c:v>10301</c:v>
                </c:pt>
                <c:pt idx="12">
                  <c:v>9036</c:v>
                </c:pt>
              </c:numCache>
            </c:numRef>
          </c:val>
          <c:extLst>
            <c:ext xmlns:c16="http://schemas.microsoft.com/office/drawing/2014/chart" uri="{C3380CC4-5D6E-409C-BE32-E72D297353CC}">
              <c16:uniqueId val="{00000008-E18A-4A4A-BF2C-48FF57160F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11152</c:v>
                </c:pt>
                <c:pt idx="3">
                  <c:v>10374</c:v>
                </c:pt>
                <c:pt idx="6">
                  <c:v>8297</c:v>
                </c:pt>
                <c:pt idx="9">
                  <c:v>7583</c:v>
                </c:pt>
                <c:pt idx="12">
                  <c:v>7304</c:v>
                </c:pt>
              </c:numCache>
            </c:numRef>
          </c:val>
          <c:extLst>
            <c:ext xmlns:c16="http://schemas.microsoft.com/office/drawing/2014/chart" uri="{C3380CC4-5D6E-409C-BE32-E72D297353CC}">
              <c16:uniqueId val="{00000009-E18A-4A4A-BF2C-48FF57160F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34426</c:v>
                </c:pt>
                <c:pt idx="3">
                  <c:v>34154</c:v>
                </c:pt>
                <c:pt idx="6">
                  <c:v>34447</c:v>
                </c:pt>
                <c:pt idx="9">
                  <c:v>35894</c:v>
                </c:pt>
                <c:pt idx="12">
                  <c:v>36566</c:v>
                </c:pt>
              </c:numCache>
            </c:numRef>
          </c:val>
          <c:extLst>
            <c:ext xmlns:c16="http://schemas.microsoft.com/office/drawing/2014/chart" uri="{C3380CC4-5D6E-409C-BE32-E72D297353CC}">
              <c16:uniqueId val="{0000000A-E18A-4A4A-BF2C-48FF57160F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5366</c:v>
                </c:pt>
                <c:pt idx="2">
                  <c:v>#N/A</c:v>
                </c:pt>
                <c:pt idx="3">
                  <c:v>#N/A</c:v>
                </c:pt>
                <c:pt idx="4">
                  <c:v>3299</c:v>
                </c:pt>
                <c:pt idx="5">
                  <c:v>#N/A</c:v>
                </c:pt>
                <c:pt idx="6">
                  <c:v>#N/A</c:v>
                </c:pt>
                <c:pt idx="7">
                  <c:v>337</c:v>
                </c:pt>
                <c:pt idx="8">
                  <c:v>#N/A</c:v>
                </c:pt>
                <c:pt idx="9">
                  <c:v>#N/A</c:v>
                </c:pt>
                <c:pt idx="10">
                  <c:v>4112</c:v>
                </c:pt>
                <c:pt idx="11">
                  <c:v>#N/A</c:v>
                </c:pt>
                <c:pt idx="12">
                  <c:v>#N/A</c:v>
                </c:pt>
                <c:pt idx="13">
                  <c:v>6460</c:v>
                </c:pt>
                <c:pt idx="14">
                  <c:v>#N/A</c:v>
                </c:pt>
              </c:numCache>
            </c:numRef>
          </c:val>
          <c:smooth val="0"/>
          <c:extLst>
            <c:ext xmlns:c16="http://schemas.microsoft.com/office/drawing/2014/chart" uri="{C3380CC4-5D6E-409C-BE32-E72D297353CC}">
              <c16:uniqueId val="{0000000B-E18A-4A4A-BF2C-48FF57160F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4271</c:v>
                </c:pt>
                <c:pt idx="1">
                  <c:v>3888</c:v>
                </c:pt>
                <c:pt idx="2">
                  <c:v>3648</c:v>
                </c:pt>
              </c:numCache>
            </c:numRef>
          </c:val>
          <c:extLst>
            <c:ext xmlns:c16="http://schemas.microsoft.com/office/drawing/2014/chart" uri="{C3380CC4-5D6E-409C-BE32-E72D297353CC}">
              <c16:uniqueId val="{00000000-5EE9-4592-92FA-E391023079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327</c:v>
                </c:pt>
                <c:pt idx="1">
                  <c:v>327</c:v>
                </c:pt>
                <c:pt idx="2">
                  <c:v>327</c:v>
                </c:pt>
              </c:numCache>
            </c:numRef>
          </c:val>
          <c:extLst>
            <c:ext xmlns:c16="http://schemas.microsoft.com/office/drawing/2014/chart" uri="{C3380CC4-5D6E-409C-BE32-E72D297353CC}">
              <c16:uniqueId val="{00000001-5EE9-4592-92FA-E391023079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9677</c:v>
                </c:pt>
                <c:pt idx="1">
                  <c:v>8184</c:v>
                </c:pt>
                <c:pt idx="2">
                  <c:v>7316</c:v>
                </c:pt>
              </c:numCache>
            </c:numRef>
          </c:val>
          <c:extLst>
            <c:ext xmlns:c16="http://schemas.microsoft.com/office/drawing/2014/chart" uri="{C3380CC4-5D6E-409C-BE32-E72D297353CC}">
              <c16:uniqueId val="{00000002-5EE9-4592-92FA-E391023079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187,027
183,660
27.55
93,042,066
89,889,848
2,963,451
35,700,197
36,565,792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過去３カ年の平均から成る財政力指数については、平成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年度以降は大きな増減もなく、ほぼ横ばいで推移している。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前年度より０．０１ポイント悪化した要因としては、社会保障費の増加や法人税の減収などが挙げられる。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経常収支比率は、歳入（分母）・歳出（分子）共に増となっているが、増減率では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の増加幅の方が大きく、前年度比で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歳入（分母）増の要因としては、消費税率改定による地方消費税交付金の増や法人市民税の一部国税化により法人事業税交付金が新設されたことなどが挙げられる。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歳出（分子）増の要因としては、会計年度任用職員への移行による人件費の増などが挙げられる。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7874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3630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152654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363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65</xdr:row>
      <xdr:rowOff>152654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44048"/>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63</xdr:row>
      <xdr:rowOff>128778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4404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101854</xdr:rowOff>
    </xdr:from>
    <xdr:to>
      <xdr:col>15</xdr:col>
      <xdr:colOff>133350</xdr:colOff>
      <xdr:row>66</xdr:row>
      <xdr:rowOff>32004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地方公務員法改正により、従来物件費で計上していた臨時職員に代わり、新たに創設された会計年度任用職員を人件費で計上することとなったことなどから、増加となった（１３．７ポイントの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制度改正に伴う臨時職員の会計年度任用職員への移行やプレミアム付商品券事業の終了に伴う減がある一方で、新型コロナウイルス感染症対策事業の業務委託の増があったことなどから、全体ではやや増加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145856</xdr:rowOff>
    </xdr:from>
    <xdr:to>
      <xdr:col>23</xdr:col>
      <xdr:colOff>133350</xdr:colOff>
      <xdr:row>82</xdr:row>
      <xdr:rowOff>59747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3306"/>
          <a:ext cx="838200" cy="8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98656</xdr:rowOff>
    </xdr:from>
    <xdr:to>
      <xdr:col>19</xdr:col>
      <xdr:colOff>133350</xdr:colOff>
      <xdr:row>81</xdr:row>
      <xdr:rowOff>145856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6106"/>
          <a:ext cx="8890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98656</xdr:rowOff>
    </xdr:from>
    <xdr:to>
      <xdr:col>15</xdr:col>
      <xdr:colOff>82550</xdr:colOff>
      <xdr:row>81</xdr:row>
      <xdr:rowOff>120359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86106"/>
          <a:ext cx="889000" cy="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112517</xdr:rowOff>
    </xdr:from>
    <xdr:to>
      <xdr:col>11</xdr:col>
      <xdr:colOff>31750</xdr:colOff>
      <xdr:row>81</xdr:row>
      <xdr:rowOff>120359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9967"/>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8947</xdr:rowOff>
    </xdr:from>
    <xdr:to>
      <xdr:col>23</xdr:col>
      <xdr:colOff>184150</xdr:colOff>
      <xdr:row>82</xdr:row>
      <xdr:rowOff>110547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25474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95056</xdr:rowOff>
    </xdr:from>
    <xdr:to>
      <xdr:col>19</xdr:col>
      <xdr:colOff>184150</xdr:colOff>
      <xdr:row>82</xdr:row>
      <xdr:rowOff>25206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35383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47856</xdr:rowOff>
    </xdr:from>
    <xdr:to>
      <xdr:col>15</xdr:col>
      <xdr:colOff>133350</xdr:colOff>
      <xdr:row>81</xdr:row>
      <xdr:rowOff>149456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159633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69559</xdr:rowOff>
    </xdr:from>
    <xdr:to>
      <xdr:col>11</xdr:col>
      <xdr:colOff>82550</xdr:colOff>
      <xdr:row>81</xdr:row>
      <xdr:rowOff>171159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61717</xdr:rowOff>
    </xdr:from>
    <xdr:to>
      <xdr:col>7</xdr:col>
      <xdr:colOff>31750</xdr:colOff>
      <xdr:row>81</xdr:row>
      <xdr:rowOff>163317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令和２年度は職員構成の変動（高齢高給者の退職）や経験年数階層（高校卒・大学卒）内における職員の分布変動などから、前年度と比較し＋０．２ポイントとなった。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73025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631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32809</xdr:rowOff>
    </xdr:from>
    <xdr:to>
      <xdr:col>77</xdr:col>
      <xdr:colOff>44450</xdr:colOff>
      <xdr:row>83</xdr:row>
      <xdr:rowOff>52916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631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84</xdr:row>
      <xdr:rowOff>2116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令和２年度の人口千人当たり職員数に大きな変化は見られず、概ね横ばいの数値となった。</a:t>
          </a:r>
        </a:p>
        <a:p>
          <a:r>
            <a:rPr kumimoji="1" lang="ja-JP" altLang="en-US" sz="1400">
              <a:latin typeface="ＭＳ Ｐゴシック" panose="020B0600070205080204" pitchFamily="50" charset="-128"/>
              <a:ea typeface="ＭＳ Ｐゴシック" panose="020B0600070205080204" pitchFamily="50" charset="-128"/>
            </a:rPr>
            <a:t>　類似団体との比較では、公立保育園、幼稚園、図書館など直営施設の設置等により、順位が高くなっているため、今後も事業の民間委託や指定管理制度の導入を進める。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125367</xdr:rowOff>
    </xdr:from>
    <xdr:to>
      <xdr:col>81</xdr:col>
      <xdr:colOff>44450</xdr:colOff>
      <xdr:row>60</xdr:row>
      <xdr:rowOff>128815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12367"/>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128815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5376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56424</xdr:rowOff>
    </xdr:from>
    <xdr:to>
      <xdr:col>72</xdr:col>
      <xdr:colOff>203200</xdr:colOff>
      <xdr:row>60</xdr:row>
      <xdr:rowOff>66766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4342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56424</xdr:rowOff>
    </xdr:from>
    <xdr:to>
      <xdr:col>68</xdr:col>
      <xdr:colOff>152400</xdr:colOff>
      <xdr:row>60</xdr:row>
      <xdr:rowOff>77107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4342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74567</xdr:rowOff>
    </xdr:from>
    <xdr:to>
      <xdr:col>81</xdr:col>
      <xdr:colOff>95250</xdr:colOff>
      <xdr:row>61</xdr:row>
      <xdr:rowOff>4717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91094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78015</xdr:rowOff>
    </xdr:from>
    <xdr:to>
      <xdr:col>77</xdr:col>
      <xdr:colOff>95250</xdr:colOff>
      <xdr:row>61</xdr:row>
      <xdr:rowOff>8165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18342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5624</xdr:rowOff>
    </xdr:from>
    <xdr:to>
      <xdr:col>68</xdr:col>
      <xdr:colOff>203200</xdr:colOff>
      <xdr:row>60</xdr:row>
      <xdr:rowOff>107224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117401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元利・準元利償還金としては下水道事業、病院事業の地方債残高の減少したことや、社会福祉法人への建設費補助が、介護老人福祉施設への支払い終了により減少した。一方で、交付税の基準財政需要額算入公債費等の額が減少したことなどから、前年度比では大きく変わらず、０．１ポイントの改善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類似団体との比較では安定した水準をキープしているものの、普通建設事業の増加による一般会計の地方債残高は増加しており、実質公債費比率の悪化が見込まれている。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31448</xdr:rowOff>
    </xdr:from>
    <xdr:to>
      <xdr:col>81</xdr:col>
      <xdr:colOff>44450</xdr:colOff>
      <xdr:row>36</xdr:row>
      <xdr:rowOff>42938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2036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31448</xdr:rowOff>
    </xdr:from>
    <xdr:to>
      <xdr:col>77</xdr:col>
      <xdr:colOff>44450</xdr:colOff>
      <xdr:row>36</xdr:row>
      <xdr:rowOff>42938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036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31448</xdr:rowOff>
    </xdr:from>
    <xdr:to>
      <xdr:col>72</xdr:col>
      <xdr:colOff>203200</xdr:colOff>
      <xdr:row>36</xdr:row>
      <xdr:rowOff>100390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203648"/>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100390</xdr:rowOff>
    </xdr:from>
    <xdr:to>
      <xdr:col>68</xdr:col>
      <xdr:colOff>152400</xdr:colOff>
      <xdr:row>36</xdr:row>
      <xdr:rowOff>169333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27259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152098</xdr:rowOff>
    </xdr:from>
    <xdr:to>
      <xdr:col>81</xdr:col>
      <xdr:colOff>95250</xdr:colOff>
      <xdr:row>36</xdr:row>
      <xdr:rowOff>82248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73375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163588</xdr:rowOff>
    </xdr:from>
    <xdr:to>
      <xdr:col>77</xdr:col>
      <xdr:colOff>95250</xdr:colOff>
      <xdr:row>36</xdr:row>
      <xdr:rowOff>93738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103915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3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152098</xdr:rowOff>
    </xdr:from>
    <xdr:to>
      <xdr:col>73</xdr:col>
      <xdr:colOff>44450</xdr:colOff>
      <xdr:row>36</xdr:row>
      <xdr:rowOff>82248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92425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49590</xdr:rowOff>
    </xdr:from>
    <xdr:to>
      <xdr:col>68</xdr:col>
      <xdr:colOff>203200</xdr:colOff>
      <xdr:row>36</xdr:row>
      <xdr:rowOff>151190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161367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前年度比で６．８ポイントの悪化となった。主な要因としては、一般会計における地方債の新規発行増による地方債残高の増や、基金残高の減少（主に財政調整基金、公共施設建設基金、ごみ処理関連施設及び周辺環境整備基金の残高の減）などが挙げられ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145979</xdr:rowOff>
    </xdr:from>
    <xdr:to>
      <xdr:col>81</xdr:col>
      <xdr:colOff>44450</xdr:colOff>
      <xdr:row>15</xdr:row>
      <xdr:rowOff>65687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46279"/>
          <a:ext cx="8382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155222</xdr:rowOff>
    </xdr:from>
    <xdr:to>
      <xdr:col>77</xdr:col>
      <xdr:colOff>44450</xdr:colOff>
      <xdr:row>14</xdr:row>
      <xdr:rowOff>145979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384072"/>
          <a:ext cx="8890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155222</xdr:rowOff>
    </xdr:from>
    <xdr:to>
      <xdr:col>72</xdr:col>
      <xdr:colOff>203200</xdr:colOff>
      <xdr:row>14</xdr:row>
      <xdr:rowOff>112466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384072"/>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168151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6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112466</xdr:rowOff>
    </xdr:from>
    <xdr:to>
      <xdr:col>68</xdr:col>
      <xdr:colOff>152400</xdr:colOff>
      <xdr:row>15</xdr:row>
      <xdr:rowOff>30833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12766"/>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67750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14887</xdr:rowOff>
    </xdr:from>
    <xdr:to>
      <xdr:col>81</xdr:col>
      <xdr:colOff>95250</xdr:colOff>
      <xdr:row>15</xdr:row>
      <xdr:rowOff>116487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158414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5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95179</xdr:rowOff>
    </xdr:from>
    <xdr:to>
      <xdr:col>77</xdr:col>
      <xdr:colOff>95250</xdr:colOff>
      <xdr:row>15</xdr:row>
      <xdr:rowOff>25329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10106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81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104422</xdr:rowOff>
    </xdr:from>
    <xdr:to>
      <xdr:col>73</xdr:col>
      <xdr:colOff>44450</xdr:colOff>
      <xdr:row>14</xdr:row>
      <xdr:rowOff>34572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44749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61666</xdr:rowOff>
    </xdr:from>
    <xdr:to>
      <xdr:col>68</xdr:col>
      <xdr:colOff>203200</xdr:colOff>
      <xdr:row>14</xdr:row>
      <xdr:rowOff>163266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1993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3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151483</xdr:rowOff>
    </xdr:from>
    <xdr:to>
      <xdr:col>64</xdr:col>
      <xdr:colOff>152400</xdr:colOff>
      <xdr:row>15</xdr:row>
      <xdr:rowOff>81633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66410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3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187,027
183,660
27.55
93,042,066
89,889,848
2,963,451
35,700,197
36,565,792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務員法改正により、従来物件費で計上していた臨時職員に代わり、新たに創設された会計年度任用職員を人件費で計上することとなったことなどから、１３．７ポイントの増となった。また、経常収支比率では、前年度比０．８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類似団体と経年比較すると、増減はあるものの平均的な範囲で推移しているが、引き続き行政規模に見合う定員管理に努めていく。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83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にかかる経費による増などにより、対象額では、前年度比０．５ポイントの増加となっている。一方で、制度改正に伴う臨時職員の会計年度任用職員への移行やプレミアム付商品券事業の終了に伴う減などから経常収支比率では０．６ポイントの改善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42418</xdr:rowOff>
    </xdr:from>
    <xdr:to>
      <xdr:col>82</xdr:col>
      <xdr:colOff>107950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141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60706</xdr:rowOff>
    </xdr:from>
    <xdr:to>
      <xdr:col>78</xdr:col>
      <xdr:colOff>69850</xdr:colOff>
      <xdr:row>15</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2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60706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821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19558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82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163068</xdr:rowOff>
    </xdr:from>
    <xdr:to>
      <xdr:col>82</xdr:col>
      <xdr:colOff>158750</xdr:colOff>
      <xdr:row>15</xdr:row>
      <xdr:rowOff>93218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xdr:rowOff>
    </xdr:from>
    <xdr:to>
      <xdr:col>74</xdr:col>
      <xdr:colOff>31750</xdr:colOff>
      <xdr:row>15</xdr:row>
      <xdr:rowOff>111506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121683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児童扶養手当の支払い回数の変更による一時的な児童扶養手当の増の完了や、幼児教育無償化が通年化したことにより施設型給付費等が増加したことなどから、対象額は前年度比で３．８ポイントの増となった。ただし、経常収支比率の分母が増加しているため、経常収支比率では前年度比で同ポイント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33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60</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139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繰出金においては下水道事業特別会計の地方公営企業会計への移行による減、維持補修費においては可燃ごみ処理施設修繕の完了による減などが要因となり前年度比で０．９ポイントの改善となっている。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59</xdr:row>
      <xdr:rowOff>120650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21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120650</xdr:rowOff>
    </xdr:from>
    <xdr:to>
      <xdr:col>78</xdr:col>
      <xdr:colOff>69850</xdr:colOff>
      <xdr:row>59</xdr:row>
      <xdr:rowOff>120650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3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59</xdr:row>
      <xdr:rowOff>120650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18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59</xdr:row>
      <xdr:rowOff>158750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18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69850</xdr:rowOff>
    </xdr:from>
    <xdr:to>
      <xdr:col>78</xdr:col>
      <xdr:colOff>120650</xdr:colOff>
      <xdr:row>60</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107950</xdr:rowOff>
    </xdr:from>
    <xdr:to>
      <xdr:col>65</xdr:col>
      <xdr:colOff>53975</xdr:colOff>
      <xdr:row>60</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無償化により、保護者負担が無くなり、保護者負担分への援助から扶助費（施設型給付費等）に移行したことや、介護施設への建設費補助が終了したことなどから、令和元年度は１．１ポイントの改善となっていたが、下水道事業特別会計の地方公営企業会計への移行などから令和２年度は１．７ポイントの悪化となった。</a:t>
          </a:r>
        </a:p>
        <a:p>
          <a:r>
            <a:rPr kumimoji="1" lang="ja-JP" altLang="en-US" sz="1300">
              <a:latin typeface="ＭＳ Ｐゴシック" panose="020B0600070205080204" pitchFamily="50" charset="-128"/>
              <a:ea typeface="ＭＳ Ｐゴシック" panose="020B0600070205080204" pitchFamily="50" charset="-128"/>
            </a:rPr>
            <a:t>　なお、類似団体と比較して高い水準となっている一因としては、市立病院を運営するための負担金が挙げられる。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39</xdr:row>
      <xdr:rowOff>31750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332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137885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33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137885</xdr:rowOff>
    </xdr:from>
    <xdr:to>
      <xdr:col>73</xdr:col>
      <xdr:colOff>180975</xdr:colOff>
      <xdr:row>38</xdr:row>
      <xdr:rowOff>159657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652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38</xdr:row>
      <xdr:rowOff>159657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138793</xdr:rowOff>
    </xdr:from>
    <xdr:to>
      <xdr:col>78</xdr:col>
      <xdr:colOff>120650</xdr:colOff>
      <xdr:row>38</xdr:row>
      <xdr:rowOff>68943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23784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に借り入れた臨時財源対策債や日野第二中学校北校舎改築工事の元金の償還開始などにより公債費は増加している。経常収支比率としては０．２ポイントの悪化となったものの、類似団体と比較して低い水準での推移を続けている。</a:t>
          </a:r>
        </a:p>
        <a:p>
          <a:r>
            <a:rPr kumimoji="1" lang="ja-JP" altLang="en-US" sz="1300">
              <a:latin typeface="ＭＳ Ｐゴシック" panose="020B0600070205080204" pitchFamily="50" charset="-128"/>
              <a:ea typeface="ＭＳ Ｐゴシック" panose="020B0600070205080204" pitchFamily="50" charset="-128"/>
            </a:rPr>
            <a:t>　しかしながら、今後も公共施設の老朽化対策等が見込まれるため、早急な大幅な改善は難しいと考えられる。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06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142240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06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142240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91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100347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公債費以外の経常収支比率においては、１．０ポイントの悪化となっている（この数字は経常収支比率全体の１．２ポイントの悪化の大半を占めている）。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歳出面では、下水道事業の企業会計移行に伴う補助費等、投資及び出資金の増、会計年度任用職員移行に伴う人件費の増などにより、全体として昨年度を上回る数値となった。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歳入面では、制度改正による税交付金の増の一方、市税収入の減により、全体では増加したが歳出の増加幅より小さくなった。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20320</xdr:rowOff>
    </xdr:from>
    <xdr:to>
      <xdr:col>82</xdr:col>
      <xdr:colOff>107950</xdr:colOff>
      <xdr:row>80</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736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20320</xdr:rowOff>
    </xdr:from>
    <xdr:to>
      <xdr:col>78</xdr:col>
      <xdr:colOff>69850</xdr:colOff>
      <xdr:row>81</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736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81</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62939"/>
          <a:ext cx="889000" cy="5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79</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62939"/>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45720</xdr:rowOff>
    </xdr:from>
    <xdr:to>
      <xdr:col>82</xdr:col>
      <xdr:colOff>158750</xdr:colOff>
      <xdr:row>80</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125747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140970</xdr:rowOff>
    </xdr:from>
    <xdr:to>
      <xdr:col>78</xdr:col>
      <xdr:colOff>120650</xdr:colOff>
      <xdr:row>80</xdr:row>
      <xdr:rowOff>71120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152400</xdr:rowOff>
    </xdr:from>
    <xdr:to>
      <xdr:col>74</xdr:col>
      <xdr:colOff>31750</xdr:colOff>
      <xdr:row>81</xdr:row>
      <xdr:rowOff>82550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67327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96307</xdr:rowOff>
    </xdr:from>
    <xdr:to>
      <xdr:col>29</xdr:col>
      <xdr:colOff>127000</xdr:colOff>
      <xdr:row>17</xdr:row>
      <xdr:rowOff>66086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7132"/>
          <a:ext cx="647700" cy="14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66086</xdr:rowOff>
    </xdr:from>
    <xdr:to>
      <xdr:col>26</xdr:col>
      <xdr:colOff>50800</xdr:colOff>
      <xdr:row>17</xdr:row>
      <xdr:rowOff>107874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28361"/>
          <a:ext cx="698500" cy="4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42494</xdr:rowOff>
    </xdr:from>
    <xdr:to>
      <xdr:col>22</xdr:col>
      <xdr:colOff>114300</xdr:colOff>
      <xdr:row>17</xdr:row>
      <xdr:rowOff>107874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04769"/>
          <a:ext cx="698500" cy="6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42494</xdr:rowOff>
    </xdr:from>
    <xdr:to>
      <xdr:col>18</xdr:col>
      <xdr:colOff>177800</xdr:colOff>
      <xdr:row>17</xdr:row>
      <xdr:rowOff>48026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04769"/>
          <a:ext cx="698500" cy="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45507</xdr:rowOff>
    </xdr:from>
    <xdr:to>
      <xdr:col>29</xdr:col>
      <xdr:colOff>177800</xdr:colOff>
      <xdr:row>16</xdr:row>
      <xdr:rowOff>147107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17584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0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15286</xdr:rowOff>
    </xdr:from>
    <xdr:to>
      <xdr:col>26</xdr:col>
      <xdr:colOff>101600</xdr:colOff>
      <xdr:row>17</xdr:row>
      <xdr:rowOff>116886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7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101663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6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57074</xdr:rowOff>
    </xdr:from>
    <xdr:to>
      <xdr:col>22</xdr:col>
      <xdr:colOff>165100</xdr:colOff>
      <xdr:row>17</xdr:row>
      <xdr:rowOff>158674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143451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163144</xdr:rowOff>
    </xdr:from>
    <xdr:to>
      <xdr:col>19</xdr:col>
      <xdr:colOff>38100</xdr:colOff>
      <xdr:row>17</xdr:row>
      <xdr:rowOff>93294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78071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168676</xdr:rowOff>
    </xdr:from>
    <xdr:to>
      <xdr:col>15</xdr:col>
      <xdr:colOff>101600</xdr:colOff>
      <xdr:row>17</xdr:row>
      <xdr:rowOff>98826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83603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244086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6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162281</xdr:rowOff>
    </xdr:from>
    <xdr:to>
      <xdr:col>29</xdr:col>
      <xdr:colOff>127000</xdr:colOff>
      <xdr:row>37</xdr:row>
      <xdr:rowOff>233909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86981"/>
          <a:ext cx="647700" cy="7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162281</xdr:rowOff>
    </xdr:from>
    <xdr:to>
      <xdr:col>26</xdr:col>
      <xdr:colOff>50800</xdr:colOff>
      <xdr:row>37</xdr:row>
      <xdr:rowOff>217259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86981"/>
          <a:ext cx="6985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208458</xdr:rowOff>
    </xdr:from>
    <xdr:to>
      <xdr:col>22</xdr:col>
      <xdr:colOff>114300</xdr:colOff>
      <xdr:row>37</xdr:row>
      <xdr:rowOff>217259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33315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173063</xdr:rowOff>
    </xdr:from>
    <xdr:to>
      <xdr:col>18</xdr:col>
      <xdr:colOff>177800</xdr:colOff>
      <xdr:row>37</xdr:row>
      <xdr:rowOff>208458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97763"/>
          <a:ext cx="698500" cy="3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183109</xdr:rowOff>
    </xdr:from>
    <xdr:to>
      <xdr:col>29</xdr:col>
      <xdr:colOff>177800</xdr:colOff>
      <xdr:row>37</xdr:row>
      <xdr:rowOff>284709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30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91686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111481</xdr:rowOff>
    </xdr:from>
    <xdr:to>
      <xdr:col>26</xdr:col>
      <xdr:colOff>101600</xdr:colOff>
      <xdr:row>37</xdr:row>
      <xdr:rowOff>213081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3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197858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2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166459</xdr:rowOff>
    </xdr:from>
    <xdr:to>
      <xdr:col>22</xdr:col>
      <xdr:colOff>165100</xdr:colOff>
      <xdr:row>37</xdr:row>
      <xdr:rowOff>268059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9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252836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157658</xdr:rowOff>
    </xdr:from>
    <xdr:to>
      <xdr:col>19</xdr:col>
      <xdr:colOff>38100</xdr:colOff>
      <xdr:row>37</xdr:row>
      <xdr:rowOff>259258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8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244035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122263</xdr:rowOff>
    </xdr:from>
    <xdr:to>
      <xdr:col>15</xdr:col>
      <xdr:colOff>101600</xdr:colOff>
      <xdr:row>37</xdr:row>
      <xdr:rowOff>223863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4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208640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187,027
183,660
27.55
93,042,066
89,889,848
2,963,451
35,700,197
36,565,792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111354</xdr:rowOff>
    </xdr:from>
    <xdr:to>
      <xdr:col>24</xdr:col>
      <xdr:colOff>63500</xdr:colOff>
      <xdr:row>36</xdr:row>
      <xdr:rowOff>40411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40654"/>
          <a:ext cx="838200" cy="27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30315</xdr:rowOff>
    </xdr:from>
    <xdr:to>
      <xdr:col>19</xdr:col>
      <xdr:colOff>177800</xdr:colOff>
      <xdr:row>36</xdr:row>
      <xdr:rowOff>40411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02515"/>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30315</xdr:rowOff>
    </xdr:from>
    <xdr:to>
      <xdr:col>15</xdr:col>
      <xdr:colOff>50800</xdr:colOff>
      <xdr:row>36</xdr:row>
      <xdr:rowOff>88646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2515"/>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67310</xdr:rowOff>
    </xdr:from>
    <xdr:to>
      <xdr:col>10</xdr:col>
      <xdr:colOff>114300</xdr:colOff>
      <xdr:row>36</xdr:row>
      <xdr:rowOff>88646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951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60554</xdr:rowOff>
    </xdr:from>
    <xdr:to>
      <xdr:col>24</xdr:col>
      <xdr:colOff>114300</xdr:colOff>
      <xdr:row>34</xdr:row>
      <xdr:rowOff>162154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83431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161061</xdr:rowOff>
    </xdr:from>
    <xdr:to>
      <xdr:col>20</xdr:col>
      <xdr:colOff>38100</xdr:colOff>
      <xdr:row>36</xdr:row>
      <xdr:rowOff>91211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82338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150965</xdr:rowOff>
    </xdr:from>
    <xdr:to>
      <xdr:col>15</xdr:col>
      <xdr:colOff>101600</xdr:colOff>
      <xdr:row>36</xdr:row>
      <xdr:rowOff>81115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72242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37846</xdr:rowOff>
    </xdr:from>
    <xdr:to>
      <xdr:col>10</xdr:col>
      <xdr:colOff>165100</xdr:colOff>
      <xdr:row>36</xdr:row>
      <xdr:rowOff>139446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130573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16510</xdr:rowOff>
    </xdr:from>
    <xdr:to>
      <xdr:col>6</xdr:col>
      <xdr:colOff>38100</xdr:colOff>
      <xdr:row>36</xdr:row>
      <xdr:rowOff>118110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109237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39361</xdr:rowOff>
    </xdr:from>
    <xdr:to>
      <xdr:col>24</xdr:col>
      <xdr:colOff>63500</xdr:colOff>
      <xdr:row>56</xdr:row>
      <xdr:rowOff>40977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40561"/>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40977</xdr:rowOff>
    </xdr:from>
    <xdr:to>
      <xdr:col>19</xdr:col>
      <xdr:colOff>177800</xdr:colOff>
      <xdr:row>56</xdr:row>
      <xdr:rowOff>85897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42177"/>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72785</xdr:rowOff>
    </xdr:from>
    <xdr:to>
      <xdr:col>15</xdr:col>
      <xdr:colOff>50800</xdr:colOff>
      <xdr:row>56</xdr:row>
      <xdr:rowOff>85897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73985"/>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72785</xdr:rowOff>
    </xdr:from>
    <xdr:to>
      <xdr:col>10</xdr:col>
      <xdr:colOff>114300</xdr:colOff>
      <xdr:row>56</xdr:row>
      <xdr:rowOff>75381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3985"/>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160011</xdr:rowOff>
    </xdr:from>
    <xdr:to>
      <xdr:col>24</xdr:col>
      <xdr:colOff>114300</xdr:colOff>
      <xdr:row>56</xdr:row>
      <xdr:rowOff>90161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138438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6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161627</xdr:rowOff>
    </xdr:from>
    <xdr:to>
      <xdr:col>20</xdr:col>
      <xdr:colOff>38100</xdr:colOff>
      <xdr:row>56</xdr:row>
      <xdr:rowOff>91777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108304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35097</xdr:rowOff>
    </xdr:from>
    <xdr:to>
      <xdr:col>15</xdr:col>
      <xdr:colOff>101600</xdr:colOff>
      <xdr:row>56</xdr:row>
      <xdr:rowOff>136697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153224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21985</xdr:rowOff>
    </xdr:from>
    <xdr:to>
      <xdr:col>10</xdr:col>
      <xdr:colOff>165100</xdr:colOff>
      <xdr:row>56</xdr:row>
      <xdr:rowOff>123585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114712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24581</xdr:rowOff>
    </xdr:from>
    <xdr:to>
      <xdr:col>6</xdr:col>
      <xdr:colOff>38100</xdr:colOff>
      <xdr:row>56</xdr:row>
      <xdr:rowOff>126181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117308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67201</xdr:rowOff>
    </xdr:from>
    <xdr:to>
      <xdr:col>24</xdr:col>
      <xdr:colOff>63500</xdr:colOff>
      <xdr:row>78</xdr:row>
      <xdr:rowOff>135564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40301"/>
          <a:ext cx="838200" cy="6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67201</xdr:rowOff>
    </xdr:from>
    <xdr:to>
      <xdr:col>19</xdr:col>
      <xdr:colOff>177800</xdr:colOff>
      <xdr:row>78</xdr:row>
      <xdr:rowOff>140244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40301"/>
          <a:ext cx="889000" cy="7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26053</xdr:rowOff>
    </xdr:from>
    <xdr:to>
      <xdr:col>15</xdr:col>
      <xdr:colOff>50800</xdr:colOff>
      <xdr:row>78</xdr:row>
      <xdr:rowOff>140244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99153"/>
          <a:ext cx="889000" cy="1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26053</xdr:rowOff>
    </xdr:from>
    <xdr:to>
      <xdr:col>10</xdr:col>
      <xdr:colOff>114300</xdr:colOff>
      <xdr:row>78</xdr:row>
      <xdr:rowOff>41619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99153"/>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84764</xdr:rowOff>
    </xdr:from>
    <xdr:to>
      <xdr:col>24</xdr:col>
      <xdr:colOff>114300</xdr:colOff>
      <xdr:row>79</xdr:row>
      <xdr:rowOff>14914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171141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7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16401</xdr:rowOff>
    </xdr:from>
    <xdr:to>
      <xdr:col>20</xdr:col>
      <xdr:colOff>38100</xdr:colOff>
      <xdr:row>78</xdr:row>
      <xdr:rowOff>118001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109128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89444</xdr:rowOff>
    </xdr:from>
    <xdr:to>
      <xdr:col>15</xdr:col>
      <xdr:colOff>101600</xdr:colOff>
      <xdr:row>79</xdr:row>
      <xdr:rowOff>19594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10721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146703</xdr:rowOff>
    </xdr:from>
    <xdr:to>
      <xdr:col>10</xdr:col>
      <xdr:colOff>165100</xdr:colOff>
      <xdr:row>78</xdr:row>
      <xdr:rowOff>76853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67980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162269</xdr:rowOff>
    </xdr:from>
    <xdr:to>
      <xdr:col>6</xdr:col>
      <xdr:colOff>38100</xdr:colOff>
      <xdr:row>78</xdr:row>
      <xdr:rowOff>92419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83546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5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80263</xdr:rowOff>
    </xdr:from>
    <xdr:to>
      <xdr:col>24</xdr:col>
      <xdr:colOff>63500</xdr:colOff>
      <xdr:row>96</xdr:row>
      <xdr:rowOff>141284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39463"/>
          <a:ext cx="838200" cy="6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141284</xdr:rowOff>
    </xdr:from>
    <xdr:to>
      <xdr:col>19</xdr:col>
      <xdr:colOff>177800</xdr:colOff>
      <xdr:row>97</xdr:row>
      <xdr:rowOff>94600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00484"/>
          <a:ext cx="889000" cy="1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94600</xdr:rowOff>
    </xdr:from>
    <xdr:to>
      <xdr:col>15</xdr:col>
      <xdr:colOff>50800</xdr:colOff>
      <xdr:row>97</xdr:row>
      <xdr:rowOff>155653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25250"/>
          <a:ext cx="889000" cy="6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155653</xdr:rowOff>
    </xdr:from>
    <xdr:to>
      <xdr:col>10</xdr:col>
      <xdr:colOff>114300</xdr:colOff>
      <xdr:row>98</xdr:row>
      <xdr:rowOff>32894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86303"/>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29463</xdr:rowOff>
    </xdr:from>
    <xdr:to>
      <xdr:col>24</xdr:col>
      <xdr:colOff>114300</xdr:colOff>
      <xdr:row>96</xdr:row>
      <xdr:rowOff>131063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52340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4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90484</xdr:rowOff>
    </xdr:from>
    <xdr:to>
      <xdr:col>20</xdr:col>
      <xdr:colOff>38100</xdr:colOff>
      <xdr:row>97</xdr:row>
      <xdr:rowOff>20634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37161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32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43800</xdr:rowOff>
    </xdr:from>
    <xdr:to>
      <xdr:col>15</xdr:col>
      <xdr:colOff>101600</xdr:colOff>
      <xdr:row>97</xdr:row>
      <xdr:rowOff>145400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161927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4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104853</xdr:rowOff>
    </xdr:from>
    <xdr:to>
      <xdr:col>10</xdr:col>
      <xdr:colOff>165100</xdr:colOff>
      <xdr:row>98</xdr:row>
      <xdr:rowOff>35003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51530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153544</xdr:rowOff>
    </xdr:from>
    <xdr:to>
      <xdr:col>6</xdr:col>
      <xdr:colOff>38100</xdr:colOff>
      <xdr:row>98</xdr:row>
      <xdr:rowOff>83694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100221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39932</xdr:rowOff>
    </xdr:from>
    <xdr:to>
      <xdr:col>55</xdr:col>
      <xdr:colOff>0</xdr:colOff>
      <xdr:row>39</xdr:row>
      <xdr:rowOff>24562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5526332"/>
          <a:ext cx="838200" cy="118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8941</xdr:rowOff>
    </xdr:from>
    <xdr:to>
      <xdr:col>50</xdr:col>
      <xdr:colOff>114300</xdr:colOff>
      <xdr:row>39</xdr:row>
      <xdr:rowOff>24562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669549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8941</xdr:rowOff>
    </xdr:from>
    <xdr:to>
      <xdr:col>45</xdr:col>
      <xdr:colOff>177800</xdr:colOff>
      <xdr:row>39</xdr:row>
      <xdr:rowOff>16180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69549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16180</xdr:rowOff>
    </xdr:from>
    <xdr:to>
      <xdr:col>41</xdr:col>
      <xdr:colOff>50800</xdr:colOff>
      <xdr:row>39</xdr:row>
      <xdr:rowOff>43993</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702730"/>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160582</xdr:rowOff>
    </xdr:from>
    <xdr:to>
      <xdr:col>55</xdr:col>
      <xdr:colOff>50800</xdr:colOff>
      <xdr:row>32</xdr:row>
      <xdr:rowOff>90732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4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12009</xdr:rowOff>
    </xdr:from>
    <xdr:ext cx="599010"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32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145212</xdr:rowOff>
    </xdr:from>
    <xdr:to>
      <xdr:col>50</xdr:col>
      <xdr:colOff>165100</xdr:colOff>
      <xdr:row>39</xdr:row>
      <xdr:rowOff>75362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6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91889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4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129591</xdr:rowOff>
    </xdr:from>
    <xdr:to>
      <xdr:col>46</xdr:col>
      <xdr:colOff>38100</xdr:colOff>
      <xdr:row>39</xdr:row>
      <xdr:rowOff>59741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6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76268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4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136830</xdr:rowOff>
    </xdr:from>
    <xdr:to>
      <xdr:col>41</xdr:col>
      <xdr:colOff>101600</xdr:colOff>
      <xdr:row>39</xdr:row>
      <xdr:rowOff>66980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83507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4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164643</xdr:rowOff>
    </xdr:from>
    <xdr:to>
      <xdr:col>36</xdr:col>
      <xdr:colOff>165100</xdr:colOff>
      <xdr:row>39</xdr:row>
      <xdr:rowOff>94793</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111320</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4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a:extLst>
            <a:ext uri="{FF2B5EF4-FFF2-40B4-BE49-F238E27FC236}">
              <a16:creationId xmlns:a16="http://schemas.microsoft.com/office/drawing/2014/main" id="{00000000-0008-0000-0600-00006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a:extLst>
            <a:ext uri="{FF2B5EF4-FFF2-40B4-BE49-F238E27FC236}">
              <a16:creationId xmlns:a16="http://schemas.microsoft.com/office/drawing/2014/main" id="{00000000-0008-0000-0600-000065010000}"/>
            </a:ext>
          </a:extLst>
        </xdr:cNvPr>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a:extLst>
            <a:ext uri="{FF2B5EF4-FFF2-40B4-BE49-F238E27FC236}">
              <a16:creationId xmlns:a16="http://schemas.microsoft.com/office/drawing/2014/main" id="{00000000-0008-0000-0600-000067010000}"/>
            </a:ext>
          </a:extLst>
        </xdr:cNvPr>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53875</xdr:rowOff>
    </xdr:from>
    <xdr:to>
      <xdr:col>55</xdr:col>
      <xdr:colOff>0</xdr:colOff>
      <xdr:row>56</xdr:row>
      <xdr:rowOff>90565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9639300" y="9483625"/>
          <a:ext cx="838200" cy="20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a:extLst>
            <a:ext uri="{FF2B5EF4-FFF2-40B4-BE49-F238E27FC236}">
              <a16:creationId xmlns:a16="http://schemas.microsoft.com/office/drawing/2014/main" id="{00000000-0008-0000-0600-00006A010000}"/>
            </a:ext>
          </a:extLst>
        </xdr:cNvPr>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53875</xdr:rowOff>
    </xdr:from>
    <xdr:to>
      <xdr:col>50</xdr:col>
      <xdr:colOff>114300</xdr:colOff>
      <xdr:row>55</xdr:row>
      <xdr:rowOff>113940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8750300" y="9483625"/>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113940</xdr:rowOff>
    </xdr:from>
    <xdr:to>
      <xdr:col>45</xdr:col>
      <xdr:colOff>177800</xdr:colOff>
      <xdr:row>56</xdr:row>
      <xdr:rowOff>9813</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7861300" y="9543690"/>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157745</xdr:rowOff>
    </xdr:from>
    <xdr:to>
      <xdr:col>41</xdr:col>
      <xdr:colOff>50800</xdr:colOff>
      <xdr:row>56</xdr:row>
      <xdr:rowOff>9813</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a:off x="6972300" y="9587495"/>
          <a:ext cx="8890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a:extLst>
            <a:ext uri="{FF2B5EF4-FFF2-40B4-BE49-F238E27FC236}">
              <a16:creationId xmlns:a16="http://schemas.microsoft.com/office/drawing/2014/main" id="{00000000-0008-0000-0600-000075010000}"/>
            </a:ext>
          </a:extLst>
        </xdr:cNvPr>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39765</xdr:rowOff>
    </xdr:from>
    <xdr:to>
      <xdr:col>55</xdr:col>
      <xdr:colOff>50800</xdr:colOff>
      <xdr:row>56</xdr:row>
      <xdr:rowOff>141365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10426700" y="9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62642</xdr:rowOff>
    </xdr:from>
    <xdr:ext cx="534377" cy="259045"/>
    <xdr:sp macro="" textlink="">
      <xdr:nvSpPr>
        <xdr:cNvPr id="381" name="普通建設事業費該当値テキスト">
          <a:extLst>
            <a:ext uri="{FF2B5EF4-FFF2-40B4-BE49-F238E27FC236}">
              <a16:creationId xmlns:a16="http://schemas.microsoft.com/office/drawing/2014/main" id="{00000000-0008-0000-0600-00007D010000}"/>
            </a:ext>
          </a:extLst>
        </xdr:cNvPr>
        <xdr:cNvSpPr txBox="1"/>
      </xdr:nvSpPr>
      <xdr:spPr>
        <a:xfrm>
          <a:off x="10528300" y="94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3075</xdr:rowOff>
    </xdr:from>
    <xdr:to>
      <xdr:col>50</xdr:col>
      <xdr:colOff>165100</xdr:colOff>
      <xdr:row>55</xdr:row>
      <xdr:rowOff>104675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9588500" y="94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121202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9372111" y="92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63140</xdr:rowOff>
    </xdr:from>
    <xdr:to>
      <xdr:col>46</xdr:col>
      <xdr:colOff>38100</xdr:colOff>
      <xdr:row>55</xdr:row>
      <xdr:rowOff>164740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8699500" y="94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9817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8483111" y="92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130463</xdr:rowOff>
    </xdr:from>
    <xdr:to>
      <xdr:col>41</xdr:col>
      <xdr:colOff>101600</xdr:colOff>
      <xdr:row>56</xdr:row>
      <xdr:rowOff>60613</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7810500" y="95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77140</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7594111" y="93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106945</xdr:rowOff>
    </xdr:from>
    <xdr:to>
      <xdr:col>36</xdr:col>
      <xdr:colOff>165100</xdr:colOff>
      <xdr:row>56</xdr:row>
      <xdr:rowOff>37095</xdr:rowOff>
    </xdr:to>
    <xdr:sp macro="" textlink="">
      <xdr:nvSpPr>
        <xdr:cNvPr id="388" name="楕円 387">
          <a:extLst>
            <a:ext uri="{FF2B5EF4-FFF2-40B4-BE49-F238E27FC236}">
              <a16:creationId xmlns:a16="http://schemas.microsoft.com/office/drawing/2014/main" id="{00000000-0008-0000-0600-000084010000}"/>
            </a:ext>
          </a:extLst>
        </xdr:cNvPr>
        <xdr:cNvSpPr/>
      </xdr:nvSpPr>
      <xdr:spPr>
        <a:xfrm>
          <a:off x="6921500" y="9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53622</xdr:rowOff>
    </xdr:from>
    <xdr:ext cx="534377"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705111" y="93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104359</xdr:rowOff>
    </xdr:from>
    <xdr:to>
      <xdr:col>55</xdr:col>
      <xdr:colOff>0</xdr:colOff>
      <xdr:row>76</xdr:row>
      <xdr:rowOff>143838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2791659"/>
          <a:ext cx="838200" cy="38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104359</xdr:rowOff>
    </xdr:from>
    <xdr:to>
      <xdr:col>50</xdr:col>
      <xdr:colOff>114300</xdr:colOff>
      <xdr:row>75</xdr:row>
      <xdr:rowOff>97180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2791659"/>
          <a:ext cx="889000" cy="16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97180</xdr:rowOff>
    </xdr:from>
    <xdr:to>
      <xdr:col>45</xdr:col>
      <xdr:colOff>177800</xdr:colOff>
      <xdr:row>77</xdr:row>
      <xdr:rowOff>5009</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2955930"/>
          <a:ext cx="889000" cy="2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5009</xdr:rowOff>
    </xdr:from>
    <xdr:to>
      <xdr:col>41</xdr:col>
      <xdr:colOff>50800</xdr:colOff>
      <xdr:row>77</xdr:row>
      <xdr:rowOff>139426</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flipV="1">
          <a:off x="6972300" y="13206659"/>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93038</xdr:rowOff>
    </xdr:from>
    <xdr:to>
      <xdr:col>55</xdr:col>
      <xdr:colOff>50800</xdr:colOff>
      <xdr:row>77</xdr:row>
      <xdr:rowOff>23188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1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115915</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29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53559</xdr:rowOff>
    </xdr:from>
    <xdr:to>
      <xdr:col>50</xdr:col>
      <xdr:colOff>165100</xdr:colOff>
      <xdr:row>74</xdr:row>
      <xdr:rowOff>155159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27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236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372111" y="125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46380</xdr:rowOff>
    </xdr:from>
    <xdr:to>
      <xdr:col>46</xdr:col>
      <xdr:colOff>38100</xdr:colOff>
      <xdr:row>75</xdr:row>
      <xdr:rowOff>147980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29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164507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26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125659</xdr:rowOff>
    </xdr:from>
    <xdr:to>
      <xdr:col>41</xdr:col>
      <xdr:colOff>101600</xdr:colOff>
      <xdr:row>77</xdr:row>
      <xdr:rowOff>55809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1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72336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29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88626</xdr:rowOff>
    </xdr:from>
    <xdr:to>
      <xdr:col>36</xdr:col>
      <xdr:colOff>165100</xdr:colOff>
      <xdr:row>78</xdr:row>
      <xdr:rowOff>18776</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2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9903</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38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151778</xdr:rowOff>
    </xdr:from>
    <xdr:to>
      <xdr:col>55</xdr:col>
      <xdr:colOff>0</xdr:colOff>
      <xdr:row>97</xdr:row>
      <xdr:rowOff>33382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610978"/>
          <a:ext cx="8382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33382</xdr:rowOff>
    </xdr:from>
    <xdr:to>
      <xdr:col>50</xdr:col>
      <xdr:colOff>114300</xdr:colOff>
      <xdr:row>97</xdr:row>
      <xdr:rowOff>110325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664032"/>
          <a:ext cx="889000" cy="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110325</xdr:rowOff>
    </xdr:from>
    <xdr:to>
      <xdr:col>45</xdr:col>
      <xdr:colOff>177800</xdr:colOff>
      <xdr:row>98</xdr:row>
      <xdr:rowOff>5207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740975"/>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126670</xdr:rowOff>
    </xdr:from>
    <xdr:to>
      <xdr:col>41</xdr:col>
      <xdr:colOff>50800</xdr:colOff>
      <xdr:row>98</xdr:row>
      <xdr:rowOff>5207</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6972300" y="16414420"/>
          <a:ext cx="889000" cy="3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100978</xdr:rowOff>
    </xdr:from>
    <xdr:to>
      <xdr:col>55</xdr:col>
      <xdr:colOff>50800</xdr:colOff>
      <xdr:row>97</xdr:row>
      <xdr:rowOff>31128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5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79405</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5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154032</xdr:rowOff>
    </xdr:from>
    <xdr:to>
      <xdr:col>50</xdr:col>
      <xdr:colOff>165100</xdr:colOff>
      <xdr:row>97</xdr:row>
      <xdr:rowOff>84182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6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75309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7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59525</xdr:rowOff>
    </xdr:from>
    <xdr:to>
      <xdr:col>46</xdr:col>
      <xdr:colOff>38100</xdr:colOff>
      <xdr:row>97</xdr:row>
      <xdr:rowOff>161125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6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152252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7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125857</xdr:rowOff>
    </xdr:from>
    <xdr:to>
      <xdr:col>41</xdr:col>
      <xdr:colOff>101600</xdr:colOff>
      <xdr:row>98</xdr:row>
      <xdr:rowOff>56007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7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47134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8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75870</xdr:rowOff>
    </xdr:from>
    <xdr:to>
      <xdr:col>36</xdr:col>
      <xdr:colOff>165100</xdr:colOff>
      <xdr:row>96</xdr:row>
      <xdr:rowOff>6020</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3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22547</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1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24029</xdr:rowOff>
    </xdr:from>
    <xdr:to>
      <xdr:col>85</xdr:col>
      <xdr:colOff>127000</xdr:colOff>
      <xdr:row>38</xdr:row>
      <xdr:rowOff>68834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539129"/>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141072</xdr:rowOff>
    </xdr:from>
    <xdr:to>
      <xdr:col>81</xdr:col>
      <xdr:colOff>50800</xdr:colOff>
      <xdr:row>38</xdr:row>
      <xdr:rowOff>24029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484722"/>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141072</xdr:rowOff>
    </xdr:from>
    <xdr:to>
      <xdr:col>76</xdr:col>
      <xdr:colOff>114300</xdr:colOff>
      <xdr:row>38</xdr:row>
      <xdr:rowOff>26771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484722"/>
          <a:ext cx="8890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84700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26771</xdr:rowOff>
    </xdr:from>
    <xdr:to>
      <xdr:col>71</xdr:col>
      <xdr:colOff>177800</xdr:colOff>
      <xdr:row>38</xdr:row>
      <xdr:rowOff>128727</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541871"/>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18034</xdr:rowOff>
    </xdr:from>
    <xdr:to>
      <xdr:col>85</xdr:col>
      <xdr:colOff>177800</xdr:colOff>
      <xdr:row>38</xdr:row>
      <xdr:rowOff>119634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104411</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448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144678</xdr:rowOff>
    </xdr:from>
    <xdr:to>
      <xdr:col>81</xdr:col>
      <xdr:colOff>101600</xdr:colOff>
      <xdr:row>38</xdr:row>
      <xdr:rowOff>74828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65956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2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90272</xdr:rowOff>
    </xdr:from>
    <xdr:to>
      <xdr:col>76</xdr:col>
      <xdr:colOff>165100</xdr:colOff>
      <xdr:row>38</xdr:row>
      <xdr:rowOff>20422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36949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0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147422</xdr:rowOff>
    </xdr:from>
    <xdr:to>
      <xdr:col>72</xdr:col>
      <xdr:colOff>38100</xdr:colOff>
      <xdr:row>38</xdr:row>
      <xdr:rowOff>77572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68698</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65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77927</xdr:rowOff>
    </xdr:from>
    <xdr:to>
      <xdr:col>67</xdr:col>
      <xdr:colOff>101600</xdr:colOff>
      <xdr:row>39</xdr:row>
      <xdr:rowOff>8077</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170654</xdr:rowOff>
    </xdr:from>
    <xdr:ext cx="313932"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57333" y="6685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49231</xdr:rowOff>
    </xdr:from>
    <xdr:to>
      <xdr:col>85</xdr:col>
      <xdr:colOff>127000</xdr:colOff>
      <xdr:row>77</xdr:row>
      <xdr:rowOff>56356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50881"/>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56356</xdr:rowOff>
    </xdr:from>
    <xdr:to>
      <xdr:col>81</xdr:col>
      <xdr:colOff>50800</xdr:colOff>
      <xdr:row>77</xdr:row>
      <xdr:rowOff>60547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5800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60547</xdr:rowOff>
    </xdr:from>
    <xdr:to>
      <xdr:col>76</xdr:col>
      <xdr:colOff>114300</xdr:colOff>
      <xdr:row>77</xdr:row>
      <xdr:rowOff>64281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62197"/>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64281</xdr:rowOff>
    </xdr:from>
    <xdr:to>
      <xdr:col>71</xdr:col>
      <xdr:colOff>177800</xdr:colOff>
      <xdr:row>77</xdr:row>
      <xdr:rowOff>72453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65931"/>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169881</xdr:rowOff>
    </xdr:from>
    <xdr:to>
      <xdr:col>85</xdr:col>
      <xdr:colOff>177800</xdr:colOff>
      <xdr:row>77</xdr:row>
      <xdr:rowOff>100031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84808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5556</xdr:rowOff>
    </xdr:from>
    <xdr:to>
      <xdr:col>81</xdr:col>
      <xdr:colOff>101600</xdr:colOff>
      <xdr:row>77</xdr:row>
      <xdr:rowOff>107156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98283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9747</xdr:rowOff>
    </xdr:from>
    <xdr:to>
      <xdr:col>76</xdr:col>
      <xdr:colOff>165100</xdr:colOff>
      <xdr:row>77</xdr:row>
      <xdr:rowOff>111347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102474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13481</xdr:rowOff>
    </xdr:from>
    <xdr:to>
      <xdr:col>72</xdr:col>
      <xdr:colOff>38100</xdr:colOff>
      <xdr:row>77</xdr:row>
      <xdr:rowOff>115081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21653</xdr:rowOff>
    </xdr:from>
    <xdr:to>
      <xdr:col>67</xdr:col>
      <xdr:colOff>101600</xdr:colOff>
      <xdr:row>77</xdr:row>
      <xdr:rowOff>123253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114380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1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29514</xdr:rowOff>
    </xdr:from>
    <xdr:to>
      <xdr:col>85</xdr:col>
      <xdr:colOff>127000</xdr:colOff>
      <xdr:row>96</xdr:row>
      <xdr:rowOff>119675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317264"/>
          <a:ext cx="838200" cy="2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149392</xdr:rowOff>
    </xdr:from>
    <xdr:to>
      <xdr:col>81</xdr:col>
      <xdr:colOff>50800</xdr:colOff>
      <xdr:row>95</xdr:row>
      <xdr:rowOff>29514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265692"/>
          <a:ext cx="8890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136867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5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149392</xdr:rowOff>
    </xdr:from>
    <xdr:to>
      <xdr:col>76</xdr:col>
      <xdr:colOff>114300</xdr:colOff>
      <xdr:row>96</xdr:row>
      <xdr:rowOff>76104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265692"/>
          <a:ext cx="889000" cy="2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137188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28600</xdr:rowOff>
    </xdr:from>
    <xdr:to>
      <xdr:col>71</xdr:col>
      <xdr:colOff>177800</xdr:colOff>
      <xdr:row>96</xdr:row>
      <xdr:rowOff>76104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144900"/>
          <a:ext cx="889000" cy="3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120225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17080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68875</xdr:rowOff>
    </xdr:from>
    <xdr:to>
      <xdr:col>85</xdr:col>
      <xdr:colOff>177800</xdr:colOff>
      <xdr:row>96</xdr:row>
      <xdr:rowOff>170475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47302</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0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150164</xdr:rowOff>
    </xdr:from>
    <xdr:to>
      <xdr:col>81</xdr:col>
      <xdr:colOff>101600</xdr:colOff>
      <xdr:row>95</xdr:row>
      <xdr:rowOff>80314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96841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4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98592</xdr:rowOff>
    </xdr:from>
    <xdr:to>
      <xdr:col>76</xdr:col>
      <xdr:colOff>165100</xdr:colOff>
      <xdr:row>95</xdr:row>
      <xdr:rowOff>28742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2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45269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599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25304</xdr:rowOff>
    </xdr:from>
    <xdr:to>
      <xdr:col>72</xdr:col>
      <xdr:colOff>38100</xdr:colOff>
      <xdr:row>96</xdr:row>
      <xdr:rowOff>126904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143431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2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149250</xdr:rowOff>
    </xdr:from>
    <xdr:to>
      <xdr:col>67</xdr:col>
      <xdr:colOff>101600</xdr:colOff>
      <xdr:row>94</xdr:row>
      <xdr:rowOff>79400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0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95927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58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32584</xdr:rowOff>
    </xdr:from>
    <xdr:to>
      <xdr:col>116</xdr:col>
      <xdr:colOff>63500</xdr:colOff>
      <xdr:row>39</xdr:row>
      <xdr:rowOff>11357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176084"/>
          <a:ext cx="838200" cy="15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10504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54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10704</xdr:rowOff>
    </xdr:from>
    <xdr:to>
      <xdr:col>111</xdr:col>
      <xdr:colOff>177800</xdr:colOff>
      <xdr:row>39</xdr:row>
      <xdr:rowOff>11357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69725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10378</xdr:rowOff>
    </xdr:from>
    <xdr:to>
      <xdr:col>107</xdr:col>
      <xdr:colOff>50800</xdr:colOff>
      <xdr:row>39</xdr:row>
      <xdr:rowOff>10704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69692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6785</xdr:rowOff>
    </xdr:from>
    <xdr:to>
      <xdr:col>102</xdr:col>
      <xdr:colOff>114300</xdr:colOff>
      <xdr:row>39</xdr:row>
      <xdr:rowOff>10378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350435"/>
          <a:ext cx="889000" cy="3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141132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153234</xdr:rowOff>
    </xdr:from>
    <xdr:to>
      <xdr:col>116</xdr:col>
      <xdr:colOff>114300</xdr:colOff>
      <xdr:row>30</xdr:row>
      <xdr:rowOff>83384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1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92545</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06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132007</xdr:rowOff>
    </xdr:from>
    <xdr:to>
      <xdr:col>112</xdr:col>
      <xdr:colOff>38100</xdr:colOff>
      <xdr:row>39</xdr:row>
      <xdr:rowOff>62157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53284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3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131354</xdr:rowOff>
    </xdr:from>
    <xdr:to>
      <xdr:col>107</xdr:col>
      <xdr:colOff>101600</xdr:colOff>
      <xdr:row>39</xdr:row>
      <xdr:rowOff>61504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52631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131028</xdr:rowOff>
    </xdr:from>
    <xdr:to>
      <xdr:col>102</xdr:col>
      <xdr:colOff>165100</xdr:colOff>
      <xdr:row>39</xdr:row>
      <xdr:rowOff>61178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52305</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127435</xdr:rowOff>
    </xdr:from>
    <xdr:to>
      <xdr:col>98</xdr:col>
      <xdr:colOff>38100</xdr:colOff>
      <xdr:row>37</xdr:row>
      <xdr:rowOff>57585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2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74112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0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43459</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59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43459</xdr:rowOff>
    </xdr:from>
    <xdr:to>
      <xdr:col>111</xdr:col>
      <xdr:colOff>177800</xdr:colOff>
      <xdr:row>59</xdr:row>
      <xdr:rowOff>43459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5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43459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589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43383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164109</xdr:rowOff>
    </xdr:from>
    <xdr:to>
      <xdr:col>112</xdr:col>
      <xdr:colOff>38100</xdr:colOff>
      <xdr:row>59</xdr:row>
      <xdr:rowOff>94259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85386</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66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164109</xdr:rowOff>
    </xdr:from>
    <xdr:to>
      <xdr:col>107</xdr:col>
      <xdr:colOff>101600</xdr:colOff>
      <xdr:row>59</xdr:row>
      <xdr:rowOff>94259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85386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77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142443</xdr:rowOff>
    </xdr:from>
    <xdr:to>
      <xdr:col>116</xdr:col>
      <xdr:colOff>63500</xdr:colOff>
      <xdr:row>74</xdr:row>
      <xdr:rowOff>140432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486843"/>
          <a:ext cx="838200" cy="3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142443</xdr:rowOff>
    </xdr:from>
    <xdr:to>
      <xdr:col>111</xdr:col>
      <xdr:colOff>177800</xdr:colOff>
      <xdr:row>73</xdr:row>
      <xdr:rowOff>6152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486843"/>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6152</xdr:rowOff>
    </xdr:from>
    <xdr:to>
      <xdr:col>107</xdr:col>
      <xdr:colOff>50800</xdr:colOff>
      <xdr:row>73</xdr:row>
      <xdr:rowOff>42407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522002"/>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16621</xdr:rowOff>
    </xdr:from>
    <xdr:to>
      <xdr:col>102</xdr:col>
      <xdr:colOff>114300</xdr:colOff>
      <xdr:row>73</xdr:row>
      <xdr:rowOff>42407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532471"/>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89632</xdr:rowOff>
    </xdr:from>
    <xdr:to>
      <xdr:col>116</xdr:col>
      <xdr:colOff>114300</xdr:colOff>
      <xdr:row>75</xdr:row>
      <xdr:rowOff>19782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112509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91643</xdr:rowOff>
    </xdr:from>
    <xdr:to>
      <xdr:col>112</xdr:col>
      <xdr:colOff>38100</xdr:colOff>
      <xdr:row>73</xdr:row>
      <xdr:rowOff>21793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38320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2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126802</xdr:rowOff>
    </xdr:from>
    <xdr:to>
      <xdr:col>107</xdr:col>
      <xdr:colOff>101600</xdr:colOff>
      <xdr:row>73</xdr:row>
      <xdr:rowOff>56952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4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73479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163057</xdr:rowOff>
    </xdr:from>
    <xdr:to>
      <xdr:col>102</xdr:col>
      <xdr:colOff>165100</xdr:colOff>
      <xdr:row>73</xdr:row>
      <xdr:rowOff>93207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5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109734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2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137271</xdr:rowOff>
    </xdr:from>
    <xdr:to>
      <xdr:col>98</xdr:col>
      <xdr:colOff>38100</xdr:colOff>
      <xdr:row>73</xdr:row>
      <xdr:rowOff>67421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4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83948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2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概ね平均的水準を維持している項目が多いが、例年高水準であった繰出金において、下水道事業の企業会計移行により類似団体内で平均的となった。また、これに伴い、投資及び出資金が大幅な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特に新規整備分における近年の伸びが顕著であったが、プラスチック類資源化施設の建設完了や本庁舎免震改修工事の進捗、都市計画道路３・４・２４号線整備工事の休止等の影響から減少となった。なお、今後も本庁舎免震改修工事の継続や南平体育館建替え、豊田小学校の改築や公共施設の老朽化対策などが見込まれており、増加となる可能性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等については、新型コロナウイルス感染症対策として給付した特別定額給付金等（約１８６億円）の費用の増や、下水道事業が公営企業会計に移行したことに伴う補助金の増などにより、大幅に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187,027
183,660
27.55
93,042,066
89,889,848
2,963,451
35,700,197
36,565,792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56947</xdr:rowOff>
    </xdr:from>
    <xdr:to>
      <xdr:col>24</xdr:col>
      <xdr:colOff>63500</xdr:colOff>
      <xdr:row>36</xdr:row>
      <xdr:rowOff>8941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7697"/>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56947</xdr:rowOff>
    </xdr:from>
    <xdr:to>
      <xdr:col>19</xdr:col>
      <xdr:colOff>177800</xdr:colOff>
      <xdr:row>35</xdr:row>
      <xdr:rowOff>104496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769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104496</xdr:rowOff>
    </xdr:from>
    <xdr:to>
      <xdr:col>15</xdr:col>
      <xdr:colOff>50800</xdr:colOff>
      <xdr:row>35</xdr:row>
      <xdr:rowOff>133757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05246"/>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40487</xdr:rowOff>
    </xdr:from>
    <xdr:to>
      <xdr:col>10</xdr:col>
      <xdr:colOff>114300</xdr:colOff>
      <xdr:row>35</xdr:row>
      <xdr:rowOff>133757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41237"/>
          <a:ext cx="889000" cy="9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129591</xdr:rowOff>
    </xdr:from>
    <xdr:to>
      <xdr:col>24</xdr:col>
      <xdr:colOff>114300</xdr:colOff>
      <xdr:row>36</xdr:row>
      <xdr:rowOff>59741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152468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8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6147</xdr:rowOff>
    </xdr:from>
    <xdr:to>
      <xdr:col>20</xdr:col>
      <xdr:colOff>38100</xdr:colOff>
      <xdr:row>35</xdr:row>
      <xdr:rowOff>107747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124274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53696</xdr:rowOff>
    </xdr:from>
    <xdr:to>
      <xdr:col>15</xdr:col>
      <xdr:colOff>101600</xdr:colOff>
      <xdr:row>35</xdr:row>
      <xdr:rowOff>155296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2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82957</xdr:rowOff>
    </xdr:from>
    <xdr:to>
      <xdr:col>10</xdr:col>
      <xdr:colOff>165100</xdr:colOff>
      <xdr:row>36</xdr:row>
      <xdr:rowOff>13107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161137</xdr:rowOff>
    </xdr:from>
    <xdr:to>
      <xdr:col>6</xdr:col>
      <xdr:colOff>38100</xdr:colOff>
      <xdr:row>35</xdr:row>
      <xdr:rowOff>91287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81211</xdr:rowOff>
    </xdr:from>
    <xdr:to>
      <xdr:col>24</xdr:col>
      <xdr:colOff>63500</xdr:colOff>
      <xdr:row>58</xdr:row>
      <xdr:rowOff>143009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996611"/>
          <a:ext cx="838200" cy="109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143009</xdr:rowOff>
    </xdr:from>
    <xdr:to>
      <xdr:col>19</xdr:col>
      <xdr:colOff>177800</xdr:colOff>
      <xdr:row>58</xdr:row>
      <xdr:rowOff>166414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87109"/>
          <a:ext cx="8890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166414</xdr:rowOff>
    </xdr:from>
    <xdr:to>
      <xdr:col>15</xdr:col>
      <xdr:colOff>50800</xdr:colOff>
      <xdr:row>59</xdr:row>
      <xdr:rowOff>82822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110514"/>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18748</xdr:rowOff>
    </xdr:from>
    <xdr:to>
      <xdr:col>10</xdr:col>
      <xdr:colOff>114300</xdr:colOff>
      <xdr:row>59</xdr:row>
      <xdr:rowOff>82822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34298"/>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30411</xdr:rowOff>
    </xdr:from>
    <xdr:to>
      <xdr:col>24</xdr:col>
      <xdr:colOff>114300</xdr:colOff>
      <xdr:row>52</xdr:row>
      <xdr:rowOff>132011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53288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9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92209</xdr:rowOff>
    </xdr:from>
    <xdr:to>
      <xdr:col>20</xdr:col>
      <xdr:colOff>38100</xdr:colOff>
      <xdr:row>59</xdr:row>
      <xdr:rowOff>22359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38886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115614</xdr:rowOff>
    </xdr:from>
    <xdr:to>
      <xdr:col>15</xdr:col>
      <xdr:colOff>101600</xdr:colOff>
      <xdr:row>59</xdr:row>
      <xdr:rowOff>45764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62291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32022</xdr:rowOff>
    </xdr:from>
    <xdr:to>
      <xdr:col>10</xdr:col>
      <xdr:colOff>165100</xdr:colOff>
      <xdr:row>59</xdr:row>
      <xdr:rowOff>133622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124749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139398</xdr:rowOff>
    </xdr:from>
    <xdr:to>
      <xdr:col>6</xdr:col>
      <xdr:colOff>38100</xdr:colOff>
      <xdr:row>59</xdr:row>
      <xdr:rowOff>69548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60675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82397</xdr:rowOff>
    </xdr:from>
    <xdr:to>
      <xdr:col>24</xdr:col>
      <xdr:colOff>63500</xdr:colOff>
      <xdr:row>74</xdr:row>
      <xdr:rowOff>163982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69697"/>
          <a:ext cx="838200" cy="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153924</xdr:rowOff>
    </xdr:from>
    <xdr:to>
      <xdr:col>19</xdr:col>
      <xdr:colOff>177800</xdr:colOff>
      <xdr:row>74</xdr:row>
      <xdr:rowOff>163982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4122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153924</xdr:rowOff>
    </xdr:from>
    <xdr:to>
      <xdr:col>15</xdr:col>
      <xdr:colOff>50800</xdr:colOff>
      <xdr:row>75</xdr:row>
      <xdr:rowOff>37643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41224"/>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37643</xdr:rowOff>
    </xdr:from>
    <xdr:to>
      <xdr:col>10</xdr:col>
      <xdr:colOff>114300</xdr:colOff>
      <xdr:row>75</xdr:row>
      <xdr:rowOff>154775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96393"/>
          <a:ext cx="889000" cy="1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98913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31597</xdr:rowOff>
    </xdr:from>
    <xdr:to>
      <xdr:col>24</xdr:col>
      <xdr:colOff>114300</xdr:colOff>
      <xdr:row>74</xdr:row>
      <xdr:rowOff>133197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54474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113182</xdr:rowOff>
    </xdr:from>
    <xdr:to>
      <xdr:col>20</xdr:col>
      <xdr:colOff>38100</xdr:colOff>
      <xdr:row>75</xdr:row>
      <xdr:rowOff>43332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0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59859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7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103124</xdr:rowOff>
    </xdr:from>
    <xdr:to>
      <xdr:col>15</xdr:col>
      <xdr:colOff>101600</xdr:colOff>
      <xdr:row>75</xdr:row>
      <xdr:rowOff>33274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49801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6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158293</xdr:rowOff>
    </xdr:from>
    <xdr:to>
      <xdr:col>10</xdr:col>
      <xdr:colOff>165100</xdr:colOff>
      <xdr:row>75</xdr:row>
      <xdr:rowOff>88443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104970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2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103975</xdr:rowOff>
    </xdr:from>
    <xdr:to>
      <xdr:col>6</xdr:col>
      <xdr:colOff>38100</xdr:colOff>
      <xdr:row>76</xdr:row>
      <xdr:rowOff>34125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50652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37058</xdr:rowOff>
    </xdr:from>
    <xdr:to>
      <xdr:col>24</xdr:col>
      <xdr:colOff>63500</xdr:colOff>
      <xdr:row>94</xdr:row>
      <xdr:rowOff>135928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639008"/>
          <a:ext cx="838200" cy="6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37058</xdr:rowOff>
    </xdr:from>
    <xdr:to>
      <xdr:col>19</xdr:col>
      <xdr:colOff>177800</xdr:colOff>
      <xdr:row>93</xdr:row>
      <xdr:rowOff>54623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639008"/>
          <a:ext cx="889000" cy="3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54623</xdr:rowOff>
    </xdr:from>
    <xdr:to>
      <xdr:col>15</xdr:col>
      <xdr:colOff>50800</xdr:colOff>
      <xdr:row>94</xdr:row>
      <xdr:rowOff>130708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999473"/>
          <a:ext cx="889000" cy="2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49936</xdr:rowOff>
    </xdr:from>
    <xdr:to>
      <xdr:col>10</xdr:col>
      <xdr:colOff>114300</xdr:colOff>
      <xdr:row>94</xdr:row>
      <xdr:rowOff>130708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166236"/>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85128</xdr:rowOff>
    </xdr:from>
    <xdr:to>
      <xdr:col>24</xdr:col>
      <xdr:colOff>114300</xdr:colOff>
      <xdr:row>95</xdr:row>
      <xdr:rowOff>15278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63555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157708</xdr:rowOff>
    </xdr:from>
    <xdr:to>
      <xdr:col>20</xdr:col>
      <xdr:colOff>38100</xdr:colOff>
      <xdr:row>91</xdr:row>
      <xdr:rowOff>87858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5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104385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3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3823</xdr:rowOff>
    </xdr:from>
    <xdr:to>
      <xdr:col>15</xdr:col>
      <xdr:colOff>101600</xdr:colOff>
      <xdr:row>93</xdr:row>
      <xdr:rowOff>105423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9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121950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72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79908</xdr:rowOff>
    </xdr:from>
    <xdr:to>
      <xdr:col>10</xdr:col>
      <xdr:colOff>165100</xdr:colOff>
      <xdr:row>95</xdr:row>
      <xdr:rowOff>10058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26585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170586</xdr:rowOff>
    </xdr:from>
    <xdr:to>
      <xdr:col>6</xdr:col>
      <xdr:colOff>38100</xdr:colOff>
      <xdr:row>94</xdr:row>
      <xdr:rowOff>100736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117263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8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167132</xdr:rowOff>
    </xdr:from>
    <xdr:to>
      <xdr:col>55</xdr:col>
      <xdr:colOff>0</xdr:colOff>
      <xdr:row>36</xdr:row>
      <xdr:rowOff>45212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167882"/>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5605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167132</xdr:rowOff>
    </xdr:from>
    <xdr:to>
      <xdr:col>50</xdr:col>
      <xdr:colOff>114300</xdr:colOff>
      <xdr:row>36</xdr:row>
      <xdr:rowOff>17018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16788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81043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170561</xdr:rowOff>
    </xdr:from>
    <xdr:to>
      <xdr:col>45</xdr:col>
      <xdr:colOff>177800</xdr:colOff>
      <xdr:row>36</xdr:row>
      <xdr:rowOff>17018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7131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124477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170561</xdr:rowOff>
    </xdr:from>
    <xdr:to>
      <xdr:col>41</xdr:col>
      <xdr:colOff>50800</xdr:colOff>
      <xdr:row>36</xdr:row>
      <xdr:rowOff>33020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17131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93616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165862</xdr:rowOff>
    </xdr:from>
    <xdr:to>
      <xdr:col>55</xdr:col>
      <xdr:colOff>50800</xdr:colOff>
      <xdr:row>36</xdr:row>
      <xdr:rowOff>96012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17289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116332</xdr:rowOff>
    </xdr:from>
    <xdr:to>
      <xdr:col>50</xdr:col>
      <xdr:colOff>165100</xdr:colOff>
      <xdr:row>36</xdr:row>
      <xdr:rowOff>46482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63009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137668</xdr:rowOff>
    </xdr:from>
    <xdr:to>
      <xdr:col>46</xdr:col>
      <xdr:colOff>38100</xdr:colOff>
      <xdr:row>36</xdr:row>
      <xdr:rowOff>67818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84345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1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119761</xdr:rowOff>
    </xdr:from>
    <xdr:to>
      <xdr:col>41</xdr:col>
      <xdr:colOff>101600</xdr:colOff>
      <xdr:row>36</xdr:row>
      <xdr:rowOff>49911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66438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153670</xdr:rowOff>
    </xdr:from>
    <xdr:to>
      <xdr:col>36</xdr:col>
      <xdr:colOff>165100</xdr:colOff>
      <xdr:row>36</xdr:row>
      <xdr:rowOff>83820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100347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152959</xdr:rowOff>
    </xdr:from>
    <xdr:to>
      <xdr:col>55</xdr:col>
      <xdr:colOff>0</xdr:colOff>
      <xdr:row>58</xdr:row>
      <xdr:rowOff>163703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7059"/>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163703</xdr:rowOff>
    </xdr:from>
    <xdr:to>
      <xdr:col>50</xdr:col>
      <xdr:colOff>114300</xdr:colOff>
      <xdr:row>58</xdr:row>
      <xdr:rowOff>171018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0780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121259</xdr:rowOff>
    </xdr:from>
    <xdr:to>
      <xdr:col>45</xdr:col>
      <xdr:colOff>177800</xdr:colOff>
      <xdr:row>58</xdr:row>
      <xdr:rowOff>171018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65359"/>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53670</xdr:rowOff>
    </xdr:from>
    <xdr:to>
      <xdr:col>41</xdr:col>
      <xdr:colOff>50800</xdr:colOff>
      <xdr:row>58</xdr:row>
      <xdr:rowOff>121259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97770"/>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102159</xdr:rowOff>
    </xdr:from>
    <xdr:to>
      <xdr:col>55</xdr:col>
      <xdr:colOff>50800</xdr:colOff>
      <xdr:row>59</xdr:row>
      <xdr:rowOff>32309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17086</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112903</xdr:rowOff>
    </xdr:from>
    <xdr:to>
      <xdr:col>50</xdr:col>
      <xdr:colOff>165100</xdr:colOff>
      <xdr:row>59</xdr:row>
      <xdr:rowOff>43053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34180</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149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120218</xdr:rowOff>
    </xdr:from>
    <xdr:to>
      <xdr:col>46</xdr:col>
      <xdr:colOff>38100</xdr:colOff>
      <xdr:row>59</xdr:row>
      <xdr:rowOff>50368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41495</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15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70459</xdr:rowOff>
    </xdr:from>
    <xdr:to>
      <xdr:col>41</xdr:col>
      <xdr:colOff>101600</xdr:colOff>
      <xdr:row>59</xdr:row>
      <xdr:rowOff>609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163186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2870</xdr:rowOff>
    </xdr:from>
    <xdr:to>
      <xdr:col>36</xdr:col>
      <xdr:colOff>165100</xdr:colOff>
      <xdr:row>58</xdr:row>
      <xdr:rowOff>104470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95597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127012</xdr:rowOff>
    </xdr:from>
    <xdr:to>
      <xdr:col>55</xdr:col>
      <xdr:colOff>0</xdr:colOff>
      <xdr:row>78</xdr:row>
      <xdr:rowOff>52223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28662"/>
          <a:ext cx="838200" cy="9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52223</xdr:rowOff>
    </xdr:from>
    <xdr:to>
      <xdr:col>50</xdr:col>
      <xdr:colOff>114300</xdr:colOff>
      <xdr:row>78</xdr:row>
      <xdr:rowOff>81598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25323"/>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81598</xdr:rowOff>
    </xdr:from>
    <xdr:to>
      <xdr:col>45</xdr:col>
      <xdr:colOff>177800</xdr:colOff>
      <xdr:row>78</xdr:row>
      <xdr:rowOff>105029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54698"/>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105029</xdr:rowOff>
    </xdr:from>
    <xdr:to>
      <xdr:col>41</xdr:col>
      <xdr:colOff>50800</xdr:colOff>
      <xdr:row>78</xdr:row>
      <xdr:rowOff>118250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8129"/>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76212</xdr:rowOff>
    </xdr:from>
    <xdr:to>
      <xdr:col>55</xdr:col>
      <xdr:colOff>50800</xdr:colOff>
      <xdr:row>78</xdr:row>
      <xdr:rowOff>6362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54639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xdr:rowOff>
    </xdr:from>
    <xdr:to>
      <xdr:col>50</xdr:col>
      <xdr:colOff>165100</xdr:colOff>
      <xdr:row>78</xdr:row>
      <xdr:rowOff>103023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94150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30798</xdr:rowOff>
    </xdr:from>
    <xdr:to>
      <xdr:col>46</xdr:col>
      <xdr:colOff>38100</xdr:colOff>
      <xdr:row>78</xdr:row>
      <xdr:rowOff>132398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123525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54229</xdr:rowOff>
    </xdr:from>
    <xdr:to>
      <xdr:col>41</xdr:col>
      <xdr:colOff>101600</xdr:colOff>
      <xdr:row>78</xdr:row>
      <xdr:rowOff>155829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146956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67450</xdr:rowOff>
    </xdr:from>
    <xdr:to>
      <xdr:col>36</xdr:col>
      <xdr:colOff>165100</xdr:colOff>
      <xdr:row>78</xdr:row>
      <xdr:rowOff>169050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160177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156662</xdr:rowOff>
    </xdr:from>
    <xdr:to>
      <xdr:col>55</xdr:col>
      <xdr:colOff>0</xdr:colOff>
      <xdr:row>97</xdr:row>
      <xdr:rowOff>22679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44412"/>
          <a:ext cx="838200" cy="20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135334</xdr:rowOff>
    </xdr:from>
    <xdr:to>
      <xdr:col>50</xdr:col>
      <xdr:colOff>114300</xdr:colOff>
      <xdr:row>95</xdr:row>
      <xdr:rowOff>156662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23084"/>
          <a:ext cx="889000" cy="2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112451</xdr:rowOff>
    </xdr:from>
    <xdr:to>
      <xdr:col>45</xdr:col>
      <xdr:colOff>177800</xdr:colOff>
      <xdr:row>95</xdr:row>
      <xdr:rowOff>135334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00201"/>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7272</xdr:rowOff>
    </xdr:from>
    <xdr:to>
      <xdr:col>41</xdr:col>
      <xdr:colOff>50800</xdr:colOff>
      <xdr:row>95</xdr:row>
      <xdr:rowOff>112451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95022"/>
          <a:ext cx="889000" cy="10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143329</xdr:rowOff>
    </xdr:from>
    <xdr:to>
      <xdr:col>55</xdr:col>
      <xdr:colOff>50800</xdr:colOff>
      <xdr:row>97</xdr:row>
      <xdr:rowOff>73479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121756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8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105862</xdr:rowOff>
    </xdr:from>
    <xdr:to>
      <xdr:col>50</xdr:col>
      <xdr:colOff>165100</xdr:colOff>
      <xdr:row>96</xdr:row>
      <xdr:rowOff>36012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52539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16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84534</xdr:rowOff>
    </xdr:from>
    <xdr:to>
      <xdr:col>46</xdr:col>
      <xdr:colOff>38100</xdr:colOff>
      <xdr:row>96</xdr:row>
      <xdr:rowOff>14684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31211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61651</xdr:rowOff>
    </xdr:from>
    <xdr:to>
      <xdr:col>41</xdr:col>
      <xdr:colOff>101600</xdr:colOff>
      <xdr:row>95</xdr:row>
      <xdr:rowOff>163251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8328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127922</xdr:rowOff>
    </xdr:from>
    <xdr:to>
      <xdr:col>36</xdr:col>
      <xdr:colOff>165100</xdr:colOff>
      <xdr:row>95</xdr:row>
      <xdr:rowOff>58072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74599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51460</xdr:rowOff>
    </xdr:from>
    <xdr:to>
      <xdr:col>85</xdr:col>
      <xdr:colOff>127000</xdr:colOff>
      <xdr:row>37</xdr:row>
      <xdr:rowOff>124247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95110"/>
          <a:ext cx="838200" cy="7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112268</xdr:rowOff>
    </xdr:from>
    <xdr:to>
      <xdr:col>81</xdr:col>
      <xdr:colOff>50800</xdr:colOff>
      <xdr:row>37</xdr:row>
      <xdr:rowOff>124247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55918"/>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18816</xdr:rowOff>
    </xdr:from>
    <xdr:to>
      <xdr:col>76</xdr:col>
      <xdr:colOff>114300</xdr:colOff>
      <xdr:row>37</xdr:row>
      <xdr:rowOff>112268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62466"/>
          <a:ext cx="8890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11593</xdr:rowOff>
    </xdr:from>
    <xdr:to>
      <xdr:col>71</xdr:col>
      <xdr:colOff>177800</xdr:colOff>
      <xdr:row>37</xdr:row>
      <xdr:rowOff>18816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55243"/>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660</xdr:rowOff>
    </xdr:from>
    <xdr:to>
      <xdr:col>85</xdr:col>
      <xdr:colOff>177800</xdr:colOff>
      <xdr:row>37</xdr:row>
      <xdr:rowOff>102260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150537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73447</xdr:rowOff>
    </xdr:from>
    <xdr:to>
      <xdr:col>81</xdr:col>
      <xdr:colOff>101600</xdr:colOff>
      <xdr:row>38</xdr:row>
      <xdr:rowOff>3597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166174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0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61468</xdr:rowOff>
    </xdr:from>
    <xdr:to>
      <xdr:col>76</xdr:col>
      <xdr:colOff>165100</xdr:colOff>
      <xdr:row>37</xdr:row>
      <xdr:rowOff>163068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154195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139466</xdr:rowOff>
    </xdr:from>
    <xdr:to>
      <xdr:col>72</xdr:col>
      <xdr:colOff>38100</xdr:colOff>
      <xdr:row>37</xdr:row>
      <xdr:rowOff>69616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86143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8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132243</xdr:rowOff>
    </xdr:from>
    <xdr:to>
      <xdr:col>67</xdr:col>
      <xdr:colOff>101600</xdr:colOff>
      <xdr:row>37</xdr:row>
      <xdr:rowOff>62393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78920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145324</xdr:rowOff>
    </xdr:from>
    <xdr:to>
      <xdr:col>85</xdr:col>
      <xdr:colOff>127000</xdr:colOff>
      <xdr:row>56</xdr:row>
      <xdr:rowOff>65519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403624"/>
          <a:ext cx="838200" cy="26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65519</xdr:rowOff>
    </xdr:from>
    <xdr:to>
      <xdr:col>81</xdr:col>
      <xdr:colOff>50800</xdr:colOff>
      <xdr:row>56</xdr:row>
      <xdr:rowOff>122166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66719"/>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91260</xdr:rowOff>
    </xdr:from>
    <xdr:to>
      <xdr:col>76</xdr:col>
      <xdr:colOff>114300</xdr:colOff>
      <xdr:row>56</xdr:row>
      <xdr:rowOff>122166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92460"/>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33767</xdr:rowOff>
    </xdr:from>
    <xdr:to>
      <xdr:col>71</xdr:col>
      <xdr:colOff>177800</xdr:colOff>
      <xdr:row>56</xdr:row>
      <xdr:rowOff>91260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34967"/>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94524</xdr:rowOff>
    </xdr:from>
    <xdr:to>
      <xdr:col>85</xdr:col>
      <xdr:colOff>177800</xdr:colOff>
      <xdr:row>55</xdr:row>
      <xdr:rowOff>24674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117401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14719</xdr:rowOff>
    </xdr:from>
    <xdr:to>
      <xdr:col>81</xdr:col>
      <xdr:colOff>101600</xdr:colOff>
      <xdr:row>56</xdr:row>
      <xdr:rowOff>116319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107446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71366</xdr:rowOff>
    </xdr:from>
    <xdr:to>
      <xdr:col>76</xdr:col>
      <xdr:colOff>165100</xdr:colOff>
      <xdr:row>57</xdr:row>
      <xdr:rowOff>1516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7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164093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6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40460</xdr:rowOff>
    </xdr:from>
    <xdr:to>
      <xdr:col>72</xdr:col>
      <xdr:colOff>38100</xdr:colOff>
      <xdr:row>56</xdr:row>
      <xdr:rowOff>142060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7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154417</xdr:rowOff>
    </xdr:from>
    <xdr:to>
      <xdr:col>67</xdr:col>
      <xdr:colOff>101600</xdr:colOff>
      <xdr:row>56</xdr:row>
      <xdr:rowOff>84567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101094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5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24028</xdr:rowOff>
    </xdr:from>
    <xdr:to>
      <xdr:col>85</xdr:col>
      <xdr:colOff>127000</xdr:colOff>
      <xdr:row>78</xdr:row>
      <xdr:rowOff>68835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7128"/>
          <a:ext cx="8382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141072</xdr:rowOff>
    </xdr:from>
    <xdr:to>
      <xdr:col>81</xdr:col>
      <xdr:colOff>50800</xdr:colOff>
      <xdr:row>78</xdr:row>
      <xdr:rowOff>24028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42722"/>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141072</xdr:rowOff>
    </xdr:from>
    <xdr:to>
      <xdr:col>76</xdr:col>
      <xdr:colOff>114300</xdr:colOff>
      <xdr:row>78</xdr:row>
      <xdr:rowOff>26772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427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84701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45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26772</xdr:rowOff>
    </xdr:from>
    <xdr:to>
      <xdr:col>71</xdr:col>
      <xdr:colOff>177800</xdr:colOff>
      <xdr:row>78</xdr:row>
      <xdr:rowOff>128727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99872"/>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18035</xdr:rowOff>
    </xdr:from>
    <xdr:to>
      <xdr:col>85</xdr:col>
      <xdr:colOff>177800</xdr:colOff>
      <xdr:row>78</xdr:row>
      <xdr:rowOff>119635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104412</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0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144678</xdr:rowOff>
    </xdr:from>
    <xdr:to>
      <xdr:col>81</xdr:col>
      <xdr:colOff>101600</xdr:colOff>
      <xdr:row>78</xdr:row>
      <xdr:rowOff>74828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65955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439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90272</xdr:rowOff>
    </xdr:from>
    <xdr:to>
      <xdr:col>76</xdr:col>
      <xdr:colOff>165100</xdr:colOff>
      <xdr:row>78</xdr:row>
      <xdr:rowOff>20422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36949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067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147422</xdr:rowOff>
    </xdr:from>
    <xdr:to>
      <xdr:col>72</xdr:col>
      <xdr:colOff>38100</xdr:colOff>
      <xdr:row>78</xdr:row>
      <xdr:rowOff>77572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68699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44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77927</xdr:rowOff>
    </xdr:from>
    <xdr:to>
      <xdr:col>67</xdr:col>
      <xdr:colOff>101600</xdr:colOff>
      <xdr:row>79</xdr:row>
      <xdr:rowOff>8077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170654</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543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49231</xdr:rowOff>
    </xdr:from>
    <xdr:to>
      <xdr:col>85</xdr:col>
      <xdr:colOff>127000</xdr:colOff>
      <xdr:row>97</xdr:row>
      <xdr:rowOff>56356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79881"/>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56356</xdr:rowOff>
    </xdr:from>
    <xdr:to>
      <xdr:col>81</xdr:col>
      <xdr:colOff>50800</xdr:colOff>
      <xdr:row>97</xdr:row>
      <xdr:rowOff>60547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8700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60547</xdr:rowOff>
    </xdr:from>
    <xdr:to>
      <xdr:col>76</xdr:col>
      <xdr:colOff>114300</xdr:colOff>
      <xdr:row>97</xdr:row>
      <xdr:rowOff>64281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91197"/>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64281</xdr:rowOff>
    </xdr:from>
    <xdr:to>
      <xdr:col>71</xdr:col>
      <xdr:colOff>177800</xdr:colOff>
      <xdr:row>97</xdr:row>
      <xdr:rowOff>72453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94931"/>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169881</xdr:rowOff>
    </xdr:from>
    <xdr:to>
      <xdr:col>85</xdr:col>
      <xdr:colOff>177800</xdr:colOff>
      <xdr:row>97</xdr:row>
      <xdr:rowOff>100031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84808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5556</xdr:rowOff>
    </xdr:from>
    <xdr:to>
      <xdr:col>81</xdr:col>
      <xdr:colOff>101600</xdr:colOff>
      <xdr:row>97</xdr:row>
      <xdr:rowOff>107156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9747</xdr:rowOff>
    </xdr:from>
    <xdr:to>
      <xdr:col>76</xdr:col>
      <xdr:colOff>165100</xdr:colOff>
      <xdr:row>97</xdr:row>
      <xdr:rowOff>111347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102474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13481</xdr:rowOff>
    </xdr:from>
    <xdr:to>
      <xdr:col>72</xdr:col>
      <xdr:colOff>38100</xdr:colOff>
      <xdr:row>97</xdr:row>
      <xdr:rowOff>115081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106208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3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21653</xdr:rowOff>
    </xdr:from>
    <xdr:to>
      <xdr:col>67</xdr:col>
      <xdr:colOff>101600</xdr:colOff>
      <xdr:row>97</xdr:row>
      <xdr:rowOff>123253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114380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類似団体との比較では、議会費、労働費など、平均的な推移をしている費目が多い中で、衛生費や土木費の減少、類似団体同様に民生費の増加が挙げられる。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衛生費については、プラスチック類資源化施設整備工事の完了などから、前年度比３４．６ポイント減の約５６．３億円となった。</a:t>
          </a:r>
        </a:p>
        <a:p>
          <a:r>
            <a:rPr kumimoji="1" lang="ja-JP" altLang="en-US" sz="1200">
              <a:latin typeface="ＭＳ Ｐゴシック" panose="020B0600070205080204" pitchFamily="50" charset="-128"/>
              <a:ea typeface="ＭＳ Ｐゴシック" panose="020B0600070205080204" pitchFamily="50" charset="-128"/>
            </a:rPr>
            <a:t>　土木費については、区画整理事業の一部実施見送りや都市計画道路３・４・２４号線整備工事の休止などから、前年度比２１．６ポイント減の約６１．０億円となった。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民生費については、新型コロナウイルス感染症対応のための給付金などから、前年度比４．０ポイント増となり、歳出全体の約３８．４％を占めるものとなった。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総務費については、新型コロナウイルス感染症対策として支給した特別定額給付金等の費用が発生したことから増加となった。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消防費については、避難所における新型コロナウイルス感染症対策に係る備品購入費や消防団第四分団第一部詰所器具置場移転のための新築工事などから増加となった。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公債費については、平成２８年度に借り入れた臨時財源対策債や日野第二中学校北校舎改築工事の元金の償還開始などにより増加となった。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AFDABC39-B570-4F58-B9A8-7BB525C5D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6EF30FF-A292-4FFB-9704-9C6E48100369}"/>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0573DA3-A6C7-4554-A397-BCA57E16E7A3}"/>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6CD357CD-0F20-47E6-928C-A55BFA0D45E4}"/>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C49C067-6436-4EDC-B25D-286AA2730768}"/>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88CFF73-F6CE-45C1-8E7C-D94DFA173729}"/>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1005233C-9F59-4C37-8D47-0E9F79EF2266}"/>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0BE7840-33E3-4B21-992B-C03F331DCB22}"/>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C157D653-04B8-46FB-9287-B41FF5436182}"/>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AD101D1-CF21-4BA4-ABB4-D24E1AE64992}"/>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207A646-2B2D-4E92-A2FF-931E3CA18CA1}"/>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81C39BC-6B78-41E6-90AF-4E9EFC2C99B8}"/>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18360F0-605F-499C-8DC0-0FDC47AA4698}"/>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プラスチック類資源化施設建設工事の完了、前年度繰越金の減に伴う公共施設建設基金やごみ処理関連施設及び周辺環境整備基金への積立の減、新型コロナウイルス感染症拡大防止のための事業の中止・休止によって事業費の執行が抑制されたことなどから、実質収支額（歳入歳出決算額差引から翌年度に繰越すべき財源を引いたもの）は増加している。</a:t>
          </a:r>
        </a:p>
        <a:p>
          <a:r>
            <a:rPr kumimoji="1" lang="ja-JP" altLang="en-US" sz="1200">
              <a:latin typeface="ＭＳ ゴシック" pitchFamily="49" charset="-128"/>
              <a:ea typeface="ＭＳ ゴシック" pitchFamily="49" charset="-128"/>
            </a:rPr>
            <a:t>　また、令和２年度も財政調整基金の取崩額が積立額を上回っており、財政調整基金残高が１．０１ポイント悪化しているが、残額の減少幅は、前年度より１億５千万円ほど改善している。</a:t>
          </a:r>
        </a:p>
        <a:p>
          <a:r>
            <a:rPr kumimoji="1" lang="ja-JP" altLang="en-US" sz="1200">
              <a:latin typeface="ＭＳ ゴシック" pitchFamily="49" charset="-128"/>
              <a:ea typeface="ＭＳ ゴシック" pitchFamily="49" charset="-128"/>
            </a:rPr>
            <a:t>　上記の要因から、実質単年度収支について２．２４ポイント改善している。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A12179A-2307-42B6-B921-346E8FEC2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1E12FEF1-044B-41FE-A16B-1FFD9665DA4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37366EC-6FE3-44A1-A45C-D6EAEB9828CC}"/>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0DE4704-22C3-48C0-BAD6-BE75C9C2DD2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4C7959E2-1886-4C3B-BD1D-570643DBD6AE}"/>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836231B-9DFE-4964-A4F0-E6113A2B0448}"/>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F7EC94A-A3E4-4383-8230-9A86988B3677}"/>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oneCellAnchor>
    <xdr:from>
      <xdr:col>1</xdr:col>
      <xdr:colOff>0</xdr:colOff>
      <xdr:row>3</xdr:row>
      <xdr:rowOff>28575</xdr:rowOff>
    </xdr:from>
    <xdr:ext cx="4327525" cy="377825"/>
    <xdr:sp macro="" textlink="">
      <xdr:nvSpPr>
        <xdr:cNvPr id="9" name="テキスト ボックス 6">
          <a:extLst>
            <a:ext uri="{FF2B5EF4-FFF2-40B4-BE49-F238E27FC236}">
              <a16:creationId xmlns:a16="http://schemas.microsoft.com/office/drawing/2014/main" id="{ABC42CF5-3B01-429D-8F9B-25D9A860214D}"/>
            </a:ext>
          </a:extLst>
        </xdr:cNvPr>
        <xdr:cNvSpPr txBox="1">
          <a:spLocks noChangeArrowheads="1"/>
        </xdr:cNvSpPr>
      </xdr:nvSpPr>
      <xdr:spPr bwMode="auto">
        <a:xfrm>
          <a:off x="504825" y="542925"/>
          <a:ext cx="4327525"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F498384-F613-4B76-A0FF-FBAE2325533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の赤字や黒字額を合算し、市全体としての赤字の程度を示す指標のことを言う。平成１９年度創設以来、一般会計や公営企業会計等を含めたすべての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算定数値が黒字のため、連結実質赤字比率表は算出されないが、連結実質黒字額は標準財政規模比としては１３．７４％で、前年度比では４．８７ポイントの改善となっている。</a:t>
          </a:r>
        </a:p>
        <a:p>
          <a:r>
            <a:rPr kumimoji="1" lang="ja-JP" altLang="en-US" sz="1400">
              <a:latin typeface="ＭＳ ゴシック" pitchFamily="49" charset="-128"/>
              <a:ea typeface="ＭＳ ゴシック" pitchFamily="49" charset="-128"/>
            </a:rPr>
            <a:t>　主な要因としては、一般会計において、新型コロナウイルス感染症拡大防止のため、事業の中止・休止などによって事業費の執行が抑制されたことなどや、市立病院事業会計において、新型コロナウイルス感染症対応補助金の増により黒字幅が拡大したことなど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8B597A3D-4E74-492E-B0BA-110C0C21C585}"/>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98BAE31-D289-476E-9554-72A686329189}"/>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6707873-5D9B-4933-A82B-5B0199269F86}"/>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43BF4A5-6A2D-4D1C-9398-B77EF33C8302}"/>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0C4C925-8535-4CD9-9008-63AF12E9A66B}"/>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90E9CF7-9BAA-4E7E-8E77-90CFB046AB6E}"/>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6AC1DCE7-7CA5-47E9-A5EE-3817C7620EB4}"/>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6FF2E7D4-0C61-4EE3-AD7D-E51EF667E93E}"/>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37810400-D829-4E64-8D92-975620C61E78}"/>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EA2B43FC-3046-422D-BD7E-5993B5F7718F}"/>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2F29A6A-E4BF-4288-B95E-C7B988A52D1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75902FC-93EB-4B61-B327-F0F25FE0C9FB}"/>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90089AA-5A65-4C44-9B38-162DF7358FB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DF77588-E545-447A-96E6-9F3B40E4584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D468874-ECD3-4BAE-9EE5-C880CDD118DA}"/>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3DF2A51-923B-4E31-BE5E-E06D884780F2}"/>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4AED584-2E45-4D9F-A10F-537455A4693A}"/>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DFAF6AC-1E65-4B01-9855-C102C4904CC4}"/>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22A60E92-04DB-47B1-B275-55173F8B767D}"/>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69F6ECE-4011-44BF-9879-6535C8C18655}"/>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198C4FF-CC14-430C-821E-268333ADBCCD}"/>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3B29E86A-9F81-4913-960E-81081BAAAA87}"/>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3CE803C-500C-4F48-9EE5-0E2A3AD363A7}"/>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0B12D93-289A-4815-A663-28CAA5DA3FA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648E8AE-8140-4F97-8B5D-D72AF11BE465}"/>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F2E68EF-7946-49A7-85C7-4D14E64782A9}"/>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DE56FC6-D77C-4EBB-8A02-950BF787E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DFF9F3EF-050E-4D0A-A4F3-4D7256C601B9}"/>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DED3831-D4E2-4162-A04C-E5A773C798CE}"/>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とは、市の借金返済及びこれに準ずる額の大きさを示す指標で、標準的な一般財源に占める公債費の割合を言う。令和２年度の実質公債費比率は▲２．３％であり、対前年度比０．１ポイントの改善と、ほぼ横ばいの状態となった。</a:t>
          </a:r>
        </a:p>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は、下水道事業、病院事業の地方債残高が減少したことや、社会福祉法人への建設費補助が、介護福祉施設への支払い終了により減少している。</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では、算定基礎である「公債費」（減税補てん債や公害防止事業債など）が減したことなどによって交付税の基準財政需要額算入公債費等が減少している。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CC2FFE99-DD6F-4DDF-B593-1D047F1CB767}"/>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47325D98-AE5B-4432-8914-673EE0FF8C70}"/>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901B626-D349-4670-89BF-D08691AD224C}"/>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69B2AF2-6B24-4A44-89D1-20E96880D972}"/>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とは、借入金（地方債）や将来支払っていく可能性のある負担額を残高程度で示す指標で、標準的な一般財源に占める後年度の負債・負担額の割合を言い、当市では前年度比で６．８ポイントの悪化となっている。</a:t>
          </a:r>
        </a:p>
        <a:p>
          <a:r>
            <a:rPr kumimoji="1" lang="ja-JP" altLang="en-US" sz="1400">
              <a:latin typeface="ＭＳ ゴシック" pitchFamily="49" charset="-128"/>
              <a:ea typeface="ＭＳ ゴシック" pitchFamily="49" charset="-128"/>
            </a:rPr>
            <a:t>　令和２年度の特徴点としては、将来負担額（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のうち、一般会計等に係る地方債の現在高の増加が挙げられる。これは一般会計における地方債の新規発行増による地方債残高の増が原因である。また、充当可能財源等（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では、主に財政調整基金、公共施設建設基金、ごみ処理関連施設及び周辺環境整備基金の残高の減などから充当可能基金が大幅に減少している。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・令和元年度は、前年度比１３．１ポイントの減、令和２年度は、前年度比８．９ポイントの減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・令和２年度は、本庁舎免震改修工事等の工事が実施されたことに加え、社会保障関連経費の増などによる一般財源の不足をが生じた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・これら経費の増減に対応するため、基金の積み立て、取り崩しで調整を図った結果、前年度比約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・持続可能財政運営のために、限られた財源を重点的かつ効果的に配分する。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・社会保障関連経費の増加や公共施設の更新などまちの高齢化への対応、また、繰り返し起こる景気の変動や災害や感染症などに備えて、基金と市債のバランスを図った活用に努める。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・公共施設建設基金：市民会館の整備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・学校施設整備基金：学校大規模改造等小中学校施設の整備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・ごみ処理関連施設及び周辺環境整備基金及び市民体育施設整備基金：市立体育館の整備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・職員退職手当基金：職員退職手当の資金確保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・公共施設建設基金：各公共施設改修の進捗により約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・ごみ処理関連施設及び周辺環境整備基金：主にプラスチック類資源化施設の進捗により、ごみ処理関連施設及び周辺環境整備基金の取り崩しが増加したことで、約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・公共施設の更新などまちの高齢化への対応や、職員年齢構成を要因とする職員退職手当の増加に備え、基金残高の確保を図る。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・基金のバランスのとれた積立と活用を行い、将来にわたる安定的な行政サービスの提供に努める。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・令和元年度は、前年度比９．０ポイントの減、令和２年度は、前年度比６．２ポイントの減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減となった背景として、歳出予算については、高齢化の進展などを背景に、扶助費を中心とした社会保障関連経費への対応や、本庁舎免震改修工事等の普通建設費の増に伴う一般財源の不足に対応するため、基金の取り崩しが増加した結果、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・景気の変動や災害発生に備えて、約３５．７憶円の基金残高の確保に努める。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・特に、市税は今後、生産年齢人口の減少などを受け、減収を見込んでおり、財政調整基金の確保がより一層必要となる。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・繰上償還など健全な財政運営に向けた活用の機会がなかったため、増減なし。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・補償金免除繰上償還など、健全な財政運営に向け積極的に活用すべき機会に備え、市債償還財源の確保を図る。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2128_&#26085;&#37326;&#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row r="18">
          <cell r="B18" t="str">
            <v>H28</v>
          </cell>
          <cell r="C18" t="str">
            <v>H29</v>
          </cell>
          <cell r="D18" t="str">
            <v>H30</v>
          </cell>
          <cell r="E18" t="str">
            <v>R01</v>
          </cell>
          <cell r="F18" t="str">
            <v>R02</v>
          </cell>
        </row>
        <row r="19">
          <cell r="A19" t="str">
            <v>実質収支額</v>
          </cell>
          <cell r="B19">
            <v>6.68</v>
          </cell>
          <cell r="C19">
            <v>8.49</v>
          </cell>
          <cell r="D19">
            <v>4.6900000000000004</v>
          </cell>
          <cell r="E19">
            <v>5.63</v>
          </cell>
          <cell r="F19">
            <v>8.3000000000000007</v>
          </cell>
        </row>
        <row r="20">
          <cell r="A20" t="str">
            <v>財政調整基金残高</v>
          </cell>
          <cell r="B20">
            <v>12.33</v>
          </cell>
          <cell r="C20">
            <v>12.41</v>
          </cell>
          <cell r="D20">
            <v>12.42</v>
          </cell>
          <cell r="E20">
            <v>11.23</v>
          </cell>
          <cell r="F20">
            <v>10.220000000000001</v>
          </cell>
        </row>
        <row r="21">
          <cell r="A21" t="str">
            <v>実質単年度収支</v>
          </cell>
          <cell r="B21">
            <v>-1.86</v>
          </cell>
          <cell r="C21">
            <v>1.83</v>
          </cell>
          <cell r="D21">
            <v>-3.79</v>
          </cell>
          <cell r="E21">
            <v>-7.0000000000000007E-2</v>
          </cell>
          <cell r="F21">
            <v>2.17</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0.28999999999999998</v>
          </cell>
          <cell r="D27" t="e">
            <v>#N/A</v>
          </cell>
          <cell r="E27">
            <v>0.21</v>
          </cell>
          <cell r="F27" t="e">
            <v>#N/A</v>
          </cell>
          <cell r="G27">
            <v>0.2</v>
          </cell>
          <cell r="H27" t="e">
            <v>#N/A</v>
          </cell>
          <cell r="I27">
            <v>0.21</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下水道事業会計</v>
          </cell>
          <cell r="B30" t="e">
            <v>#VALUE!</v>
          </cell>
          <cell r="C30" t="e">
            <v>#VALUE!</v>
          </cell>
          <cell r="D30" t="e">
            <v>#VALUE!</v>
          </cell>
          <cell r="E30" t="e">
            <v>#VALUE!</v>
          </cell>
          <cell r="F30" t="e">
            <v>#VALUE!</v>
          </cell>
          <cell r="G30" t="e">
            <v>#VALUE!</v>
          </cell>
          <cell r="H30" t="e">
            <v>#VALUE!</v>
          </cell>
          <cell r="I30" t="e">
            <v>#VALUE!</v>
          </cell>
          <cell r="J30" t="e">
            <v>#N/A</v>
          </cell>
          <cell r="K30">
            <v>0</v>
          </cell>
        </row>
        <row r="31">
          <cell r="A31" t="str">
            <v>後期高齢者医療特別会計</v>
          </cell>
          <cell r="B31" t="e">
            <v>#N/A</v>
          </cell>
          <cell r="C31">
            <v>0.2</v>
          </cell>
          <cell r="D31" t="e">
            <v>#N/A</v>
          </cell>
          <cell r="E31">
            <v>0.24</v>
          </cell>
          <cell r="F31" t="e">
            <v>#N/A</v>
          </cell>
          <cell r="G31">
            <v>7.0000000000000007E-2</v>
          </cell>
          <cell r="H31" t="e">
            <v>#N/A</v>
          </cell>
          <cell r="I31">
            <v>0.04</v>
          </cell>
          <cell r="J31" t="e">
            <v>#N/A</v>
          </cell>
          <cell r="K31">
            <v>0</v>
          </cell>
        </row>
        <row r="32">
          <cell r="A32" t="str">
            <v>介護保険特別会計</v>
          </cell>
          <cell r="B32" t="e">
            <v>#N/A</v>
          </cell>
          <cell r="C32">
            <v>0.61</v>
          </cell>
          <cell r="D32" t="e">
            <v>#N/A</v>
          </cell>
          <cell r="E32">
            <v>0.37</v>
          </cell>
          <cell r="F32" t="e">
            <v>#N/A</v>
          </cell>
          <cell r="G32">
            <v>0.56000000000000005</v>
          </cell>
          <cell r="H32" t="e">
            <v>#N/A</v>
          </cell>
          <cell r="I32">
            <v>0.16</v>
          </cell>
          <cell r="J32" t="e">
            <v>#N/A</v>
          </cell>
          <cell r="K32">
            <v>0.04</v>
          </cell>
        </row>
        <row r="33">
          <cell r="A33" t="str">
            <v>土地区画整理事業特別会計</v>
          </cell>
          <cell r="B33" t="e">
            <v>#N/A</v>
          </cell>
          <cell r="C33">
            <v>0.61</v>
          </cell>
          <cell r="D33" t="e">
            <v>#N/A</v>
          </cell>
          <cell r="E33">
            <v>0.45</v>
          </cell>
          <cell r="F33" t="e">
            <v>#N/A</v>
          </cell>
          <cell r="G33">
            <v>0.23</v>
          </cell>
          <cell r="H33" t="e">
            <v>#N/A</v>
          </cell>
          <cell r="I33">
            <v>0.27</v>
          </cell>
          <cell r="J33" t="e">
            <v>#N/A</v>
          </cell>
          <cell r="K33">
            <v>0.31</v>
          </cell>
        </row>
        <row r="34">
          <cell r="A34" t="str">
            <v>国民健康保険特別会計</v>
          </cell>
          <cell r="B34" t="e">
            <v>#N/A</v>
          </cell>
          <cell r="C34">
            <v>0.42</v>
          </cell>
          <cell r="D34" t="e">
            <v>#N/A</v>
          </cell>
          <cell r="E34">
            <v>1.44</v>
          </cell>
          <cell r="F34" t="e">
            <v>#N/A</v>
          </cell>
          <cell r="G34">
            <v>0.27</v>
          </cell>
          <cell r="H34" t="e">
            <v>#N/A</v>
          </cell>
          <cell r="I34">
            <v>0.17</v>
          </cell>
          <cell r="J34" t="e">
            <v>#N/A</v>
          </cell>
          <cell r="K34">
            <v>0.39</v>
          </cell>
        </row>
        <row r="35">
          <cell r="A35" t="str">
            <v>市立病院事業会計</v>
          </cell>
          <cell r="B35" t="e">
            <v>#N/A</v>
          </cell>
          <cell r="C35">
            <v>3.77</v>
          </cell>
          <cell r="D35" t="e">
            <v>#N/A</v>
          </cell>
          <cell r="E35">
            <v>2.58</v>
          </cell>
          <cell r="F35" t="e">
            <v>#N/A</v>
          </cell>
          <cell r="G35">
            <v>3.07</v>
          </cell>
          <cell r="H35" t="e">
            <v>#N/A</v>
          </cell>
          <cell r="I35">
            <v>2.63</v>
          </cell>
          <cell r="J35" t="e">
            <v>#N/A</v>
          </cell>
          <cell r="K35">
            <v>5</v>
          </cell>
        </row>
        <row r="36">
          <cell r="A36" t="str">
            <v>一般会計</v>
          </cell>
          <cell r="B36" t="e">
            <v>#N/A</v>
          </cell>
          <cell r="C36">
            <v>6.06</v>
          </cell>
          <cell r="D36" t="e">
            <v>#N/A</v>
          </cell>
          <cell r="E36">
            <v>8.0299999999999994</v>
          </cell>
          <cell r="F36" t="e">
            <v>#N/A</v>
          </cell>
          <cell r="G36">
            <v>4.45</v>
          </cell>
          <cell r="H36" t="e">
            <v>#N/A</v>
          </cell>
          <cell r="I36">
            <v>5.35</v>
          </cell>
          <cell r="J36" t="e">
            <v>#N/A</v>
          </cell>
          <cell r="K36">
            <v>7.98</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5663</v>
          </cell>
          <cell r="G42">
            <v>5535</v>
          </cell>
          <cell r="J42">
            <v>5650</v>
          </cell>
          <cell r="M42">
            <v>5396</v>
          </cell>
          <cell r="P42">
            <v>5385</v>
          </cell>
        </row>
        <row r="43">
          <cell r="A43" t="str">
            <v>一時借入金の利子</v>
          </cell>
          <cell r="B43" t="str">
            <v>-</v>
          </cell>
          <cell r="E43" t="str">
            <v>-</v>
          </cell>
          <cell r="H43" t="str">
            <v>-</v>
          </cell>
          <cell r="K43" t="str">
            <v>-</v>
          </cell>
          <cell r="N43" t="str">
            <v>-</v>
          </cell>
        </row>
        <row r="44">
          <cell r="A44" t="str">
            <v>債務負担行為に基づく支出額</v>
          </cell>
          <cell r="B44">
            <v>178</v>
          </cell>
          <cell r="E44">
            <v>177</v>
          </cell>
          <cell r="H44">
            <v>109</v>
          </cell>
          <cell r="K44">
            <v>125</v>
          </cell>
          <cell r="N44">
            <v>96</v>
          </cell>
        </row>
        <row r="45">
          <cell r="A45" t="str">
            <v>組合等が起こした地方債の元利償還金に対する負担金等</v>
          </cell>
          <cell r="B45">
            <v>83</v>
          </cell>
          <cell r="E45">
            <v>76</v>
          </cell>
          <cell r="H45">
            <v>65</v>
          </cell>
          <cell r="K45">
            <v>56</v>
          </cell>
          <cell r="N45">
            <v>29</v>
          </cell>
        </row>
        <row r="46">
          <cell r="A46" t="str">
            <v>公営企業債の元利償還金に対する繰入金</v>
          </cell>
          <cell r="B46">
            <v>1779</v>
          </cell>
          <cell r="E46">
            <v>1385</v>
          </cell>
          <cell r="H46">
            <v>1486</v>
          </cell>
          <cell r="K46">
            <v>1454</v>
          </cell>
          <cell r="N46">
            <v>1041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3035</v>
          </cell>
          <cell r="E49">
            <v>3132</v>
          </cell>
          <cell r="H49">
            <v>3180</v>
          </cell>
          <cell r="K49">
            <v>3216</v>
          </cell>
          <cell r="N49">
            <v>3319</v>
          </cell>
        </row>
        <row r="50">
          <cell r="A50" t="str">
            <v>実質公債費比率の分子</v>
          </cell>
          <cell r="B50" t="e">
            <v>#N/A</v>
          </cell>
          <cell r="C50">
            <v>-588</v>
          </cell>
          <cell r="D50" t="e">
            <v>#N/A</v>
          </cell>
          <cell r="E50" t="e">
            <v>#N/A</v>
          </cell>
          <cell r="F50">
            <v>-765</v>
          </cell>
          <cell r="G50" t="e">
            <v>#N/A</v>
          </cell>
          <cell r="H50" t="e">
            <v>#N/A</v>
          </cell>
          <cell r="I50">
            <v>-810</v>
          </cell>
          <cell r="J50" t="e">
            <v>#N/A</v>
          </cell>
          <cell r="K50" t="e">
            <v>#N/A</v>
          </cell>
          <cell r="L50">
            <v>-545</v>
          </cell>
          <cell r="M50" t="e">
            <v>#N/A</v>
          </cell>
          <cell r="N50" t="e">
            <v>#N/A</v>
          </cell>
          <cell r="O50">
            <v>-900</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98" customWidth="1"/>
    <col min="12" max="12" width="2.25" style="98" customWidth="1"/>
    <col min="13" max="17" width="2.375" style="98" customWidth="1"/>
    <col min="18" max="119" width="2.125" style="98" customWidth="1"/>
    <col min="120" max="16384" width="0" style="98" hidden="1"/>
  </cols>
  <sheetData>
    <row r="1" spans="1:119" ht="33" customHeight="1" x14ac:dyDescent="0.15">
      <c r="A1" s="96"/>
      <c r="B1" s="522" t="s">
        <v>54</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c r="DG1" s="522"/>
      <c r="DH1" s="522"/>
      <c r="DI1" s="522"/>
      <c r="DJ1" s="97"/>
      <c r="DK1" s="97"/>
      <c r="DL1" s="97"/>
      <c r="DM1" s="97"/>
      <c r="DN1" s="97"/>
      <c r="DO1" s="97"/>
    </row>
    <row r="2" spans="1:119" ht="24.75" thickBot="1" x14ac:dyDescent="0.2">
      <c r="A2" s="96"/>
      <c r="B2" s="99" t="s">
        <v>55</v>
      </c>
      <c r="C2" s="99"/>
      <c r="D2" s="100"/>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row>
    <row r="3" spans="1:119" ht="18.75" customHeight="1" thickBot="1" x14ac:dyDescent="0.2">
      <c r="A3" s="97"/>
      <c r="B3" s="523" t="s">
        <v>56</v>
      </c>
      <c r="C3" s="524"/>
      <c r="D3" s="524"/>
      <c r="E3" s="525"/>
      <c r="F3" s="525"/>
      <c r="G3" s="525"/>
      <c r="H3" s="525"/>
      <c r="I3" s="525"/>
      <c r="J3" s="525"/>
      <c r="K3" s="525"/>
      <c r="L3" s="525" t="s">
        <v>57</v>
      </c>
      <c r="M3" s="525"/>
      <c r="N3" s="525"/>
      <c r="O3" s="525"/>
      <c r="P3" s="525"/>
      <c r="Q3" s="525"/>
      <c r="R3" s="528"/>
      <c r="S3" s="528"/>
      <c r="T3" s="528"/>
      <c r="U3" s="528"/>
      <c r="V3" s="529"/>
      <c r="W3" s="419" t="s">
        <v>58</v>
      </c>
      <c r="X3" s="420"/>
      <c r="Y3" s="420"/>
      <c r="Z3" s="420"/>
      <c r="AA3" s="420"/>
      <c r="AB3" s="524"/>
      <c r="AC3" s="528" t="s">
        <v>59</v>
      </c>
      <c r="AD3" s="420"/>
      <c r="AE3" s="420"/>
      <c r="AF3" s="420"/>
      <c r="AG3" s="420"/>
      <c r="AH3" s="420"/>
      <c r="AI3" s="420"/>
      <c r="AJ3" s="420"/>
      <c r="AK3" s="420"/>
      <c r="AL3" s="490"/>
      <c r="AM3" s="419" t="s">
        <v>60</v>
      </c>
      <c r="AN3" s="420"/>
      <c r="AO3" s="420"/>
      <c r="AP3" s="420"/>
      <c r="AQ3" s="420"/>
      <c r="AR3" s="420"/>
      <c r="AS3" s="420"/>
      <c r="AT3" s="420"/>
      <c r="AU3" s="420"/>
      <c r="AV3" s="420"/>
      <c r="AW3" s="420"/>
      <c r="AX3" s="490"/>
      <c r="AY3" s="482" t="s">
        <v>0</v>
      </c>
      <c r="AZ3" s="483"/>
      <c r="BA3" s="483"/>
      <c r="BB3" s="483"/>
      <c r="BC3" s="483"/>
      <c r="BD3" s="483"/>
      <c r="BE3" s="483"/>
      <c r="BF3" s="483"/>
      <c r="BG3" s="483"/>
      <c r="BH3" s="483"/>
      <c r="BI3" s="483"/>
      <c r="BJ3" s="483"/>
      <c r="BK3" s="483"/>
      <c r="BL3" s="483"/>
      <c r="BM3" s="532"/>
      <c r="BN3" s="419" t="s">
        <v>61</v>
      </c>
      <c r="BO3" s="420"/>
      <c r="BP3" s="420"/>
      <c r="BQ3" s="420"/>
      <c r="BR3" s="420"/>
      <c r="BS3" s="420"/>
      <c r="BT3" s="420"/>
      <c r="BU3" s="490"/>
      <c r="BV3" s="419" t="s">
        <v>62</v>
      </c>
      <c r="BW3" s="420"/>
      <c r="BX3" s="420"/>
      <c r="BY3" s="420"/>
      <c r="BZ3" s="420"/>
      <c r="CA3" s="420"/>
      <c r="CB3" s="420"/>
      <c r="CC3" s="490"/>
      <c r="CD3" s="482" t="s">
        <v>0</v>
      </c>
      <c r="CE3" s="483"/>
      <c r="CF3" s="483"/>
      <c r="CG3" s="483"/>
      <c r="CH3" s="483"/>
      <c r="CI3" s="483"/>
      <c r="CJ3" s="483"/>
      <c r="CK3" s="483"/>
      <c r="CL3" s="483"/>
      <c r="CM3" s="483"/>
      <c r="CN3" s="483"/>
      <c r="CO3" s="483"/>
      <c r="CP3" s="483"/>
      <c r="CQ3" s="483"/>
      <c r="CR3" s="483"/>
      <c r="CS3" s="532"/>
      <c r="CT3" s="419" t="s">
        <v>63</v>
      </c>
      <c r="CU3" s="420"/>
      <c r="CV3" s="420"/>
      <c r="CW3" s="420"/>
      <c r="CX3" s="420"/>
      <c r="CY3" s="420"/>
      <c r="CZ3" s="420"/>
      <c r="DA3" s="490"/>
      <c r="DB3" s="419" t="s">
        <v>64</v>
      </c>
      <c r="DC3" s="420"/>
      <c r="DD3" s="420"/>
      <c r="DE3" s="420"/>
      <c r="DF3" s="420"/>
      <c r="DG3" s="420"/>
      <c r="DH3" s="420"/>
      <c r="DI3" s="490"/>
      <c r="DJ3" s="96"/>
      <c r="DK3" s="96"/>
      <c r="DL3" s="96"/>
      <c r="DM3" s="96"/>
      <c r="DN3" s="96"/>
      <c r="DO3" s="96"/>
    </row>
    <row r="4" spans="1:119" ht="18.75" customHeight="1" x14ac:dyDescent="0.15">
      <c r="A4" s="97"/>
      <c r="B4" s="498"/>
      <c r="C4" s="499"/>
      <c r="D4" s="499"/>
      <c r="E4" s="500"/>
      <c r="F4" s="500"/>
      <c r="G4" s="500"/>
      <c r="H4" s="500"/>
      <c r="I4" s="500"/>
      <c r="J4" s="500"/>
      <c r="K4" s="500"/>
      <c r="L4" s="500"/>
      <c r="M4" s="500"/>
      <c r="N4" s="500"/>
      <c r="O4" s="500"/>
      <c r="P4" s="500"/>
      <c r="Q4" s="500"/>
      <c r="R4" s="504"/>
      <c r="S4" s="504"/>
      <c r="T4" s="504"/>
      <c r="U4" s="504"/>
      <c r="V4" s="505"/>
      <c r="W4" s="491"/>
      <c r="X4" s="302"/>
      <c r="Y4" s="302"/>
      <c r="Z4" s="302"/>
      <c r="AA4" s="302"/>
      <c r="AB4" s="499"/>
      <c r="AC4" s="504"/>
      <c r="AD4" s="302"/>
      <c r="AE4" s="302"/>
      <c r="AF4" s="302"/>
      <c r="AG4" s="302"/>
      <c r="AH4" s="302"/>
      <c r="AI4" s="302"/>
      <c r="AJ4" s="302"/>
      <c r="AK4" s="302"/>
      <c r="AL4" s="492"/>
      <c r="AM4" s="446"/>
      <c r="AN4" s="356"/>
      <c r="AO4" s="356"/>
      <c r="AP4" s="356"/>
      <c r="AQ4" s="356"/>
      <c r="AR4" s="356"/>
      <c r="AS4" s="356"/>
      <c r="AT4" s="356"/>
      <c r="AU4" s="356"/>
      <c r="AV4" s="356"/>
      <c r="AW4" s="356"/>
      <c r="AX4" s="531"/>
      <c r="AY4" s="332" t="s">
        <v>65</v>
      </c>
      <c r="AZ4" s="333"/>
      <c r="BA4" s="333"/>
      <c r="BB4" s="333"/>
      <c r="BC4" s="333"/>
      <c r="BD4" s="333"/>
      <c r="BE4" s="333"/>
      <c r="BF4" s="333"/>
      <c r="BG4" s="333"/>
      <c r="BH4" s="333"/>
      <c r="BI4" s="333"/>
      <c r="BJ4" s="333"/>
      <c r="BK4" s="333"/>
      <c r="BL4" s="333"/>
      <c r="BM4" s="334"/>
      <c r="BN4" s="335">
        <v>93042066</v>
      </c>
      <c r="BO4" s="336"/>
      <c r="BP4" s="336"/>
      <c r="BQ4" s="336"/>
      <c r="BR4" s="336"/>
      <c r="BS4" s="336"/>
      <c r="BT4" s="336"/>
      <c r="BU4" s="337"/>
      <c r="BV4" s="335">
        <v>73581978</v>
      </c>
      <c r="BW4" s="336"/>
      <c r="BX4" s="336"/>
      <c r="BY4" s="336"/>
      <c r="BZ4" s="336"/>
      <c r="CA4" s="336"/>
      <c r="CB4" s="336"/>
      <c r="CC4" s="337"/>
      <c r="CD4" s="516" t="s">
        <v>66</v>
      </c>
      <c r="CE4" s="517"/>
      <c r="CF4" s="517"/>
      <c r="CG4" s="517"/>
      <c r="CH4" s="517"/>
      <c r="CI4" s="517"/>
      <c r="CJ4" s="517"/>
      <c r="CK4" s="517"/>
      <c r="CL4" s="517"/>
      <c r="CM4" s="517"/>
      <c r="CN4" s="517"/>
      <c r="CO4" s="517"/>
      <c r="CP4" s="517"/>
      <c r="CQ4" s="517"/>
      <c r="CR4" s="517"/>
      <c r="CS4" s="518"/>
      <c r="CT4" s="519">
        <v>8.3000000000000007</v>
      </c>
      <c r="CU4" s="520"/>
      <c r="CV4" s="520"/>
      <c r="CW4" s="520"/>
      <c r="CX4" s="520"/>
      <c r="CY4" s="520"/>
      <c r="CZ4" s="520"/>
      <c r="DA4" s="521"/>
      <c r="DB4" s="519">
        <v>5.6</v>
      </c>
      <c r="DC4" s="520"/>
      <c r="DD4" s="520"/>
      <c r="DE4" s="520"/>
      <c r="DF4" s="520"/>
      <c r="DG4" s="520"/>
      <c r="DH4" s="520"/>
      <c r="DI4" s="521"/>
      <c r="DJ4" s="96"/>
      <c r="DK4" s="96"/>
      <c r="DL4" s="96"/>
      <c r="DM4" s="96"/>
      <c r="DN4" s="96"/>
      <c r="DO4" s="96"/>
    </row>
    <row r="5" spans="1:119" ht="18.75" customHeight="1" x14ac:dyDescent="0.15">
      <c r="A5" s="97"/>
      <c r="B5" s="526"/>
      <c r="C5" s="357"/>
      <c r="D5" s="357"/>
      <c r="E5" s="527"/>
      <c r="F5" s="527"/>
      <c r="G5" s="527"/>
      <c r="H5" s="527"/>
      <c r="I5" s="527"/>
      <c r="J5" s="527"/>
      <c r="K5" s="527"/>
      <c r="L5" s="527"/>
      <c r="M5" s="527"/>
      <c r="N5" s="527"/>
      <c r="O5" s="527"/>
      <c r="P5" s="527"/>
      <c r="Q5" s="527"/>
      <c r="R5" s="355"/>
      <c r="S5" s="355"/>
      <c r="T5" s="355"/>
      <c r="U5" s="355"/>
      <c r="V5" s="530"/>
      <c r="W5" s="446"/>
      <c r="X5" s="356"/>
      <c r="Y5" s="356"/>
      <c r="Z5" s="356"/>
      <c r="AA5" s="356"/>
      <c r="AB5" s="357"/>
      <c r="AC5" s="355"/>
      <c r="AD5" s="356"/>
      <c r="AE5" s="356"/>
      <c r="AF5" s="356"/>
      <c r="AG5" s="356"/>
      <c r="AH5" s="356"/>
      <c r="AI5" s="356"/>
      <c r="AJ5" s="356"/>
      <c r="AK5" s="356"/>
      <c r="AL5" s="531"/>
      <c r="AM5" s="409" t="s">
        <v>67</v>
      </c>
      <c r="AN5" s="314"/>
      <c r="AO5" s="314"/>
      <c r="AP5" s="314"/>
      <c r="AQ5" s="314"/>
      <c r="AR5" s="314"/>
      <c r="AS5" s="314"/>
      <c r="AT5" s="315"/>
      <c r="AU5" s="397" t="s">
        <v>68</v>
      </c>
      <c r="AV5" s="398"/>
      <c r="AW5" s="398"/>
      <c r="AX5" s="398"/>
      <c r="AY5" s="320" t="s">
        <v>69</v>
      </c>
      <c r="AZ5" s="321"/>
      <c r="BA5" s="321"/>
      <c r="BB5" s="321"/>
      <c r="BC5" s="321"/>
      <c r="BD5" s="321"/>
      <c r="BE5" s="321"/>
      <c r="BF5" s="321"/>
      <c r="BG5" s="321"/>
      <c r="BH5" s="321"/>
      <c r="BI5" s="321"/>
      <c r="BJ5" s="321"/>
      <c r="BK5" s="321"/>
      <c r="BL5" s="321"/>
      <c r="BM5" s="322"/>
      <c r="BN5" s="340">
        <v>89889848</v>
      </c>
      <c r="BO5" s="341"/>
      <c r="BP5" s="341"/>
      <c r="BQ5" s="341"/>
      <c r="BR5" s="341"/>
      <c r="BS5" s="341"/>
      <c r="BT5" s="341"/>
      <c r="BU5" s="342"/>
      <c r="BV5" s="340">
        <v>71606338</v>
      </c>
      <c r="BW5" s="341"/>
      <c r="BX5" s="341"/>
      <c r="BY5" s="341"/>
      <c r="BZ5" s="341"/>
      <c r="CA5" s="341"/>
      <c r="CB5" s="341"/>
      <c r="CC5" s="342"/>
      <c r="CD5" s="349" t="s">
        <v>70</v>
      </c>
      <c r="CE5" s="350"/>
      <c r="CF5" s="350"/>
      <c r="CG5" s="350"/>
      <c r="CH5" s="350"/>
      <c r="CI5" s="350"/>
      <c r="CJ5" s="350"/>
      <c r="CK5" s="350"/>
      <c r="CL5" s="350"/>
      <c r="CM5" s="350"/>
      <c r="CN5" s="350"/>
      <c r="CO5" s="350"/>
      <c r="CP5" s="350"/>
      <c r="CQ5" s="350"/>
      <c r="CR5" s="350"/>
      <c r="CS5" s="351"/>
      <c r="CT5" s="310">
        <v>96.2</v>
      </c>
      <c r="CU5" s="311"/>
      <c r="CV5" s="311"/>
      <c r="CW5" s="311"/>
      <c r="CX5" s="311"/>
      <c r="CY5" s="311"/>
      <c r="CZ5" s="311"/>
      <c r="DA5" s="312"/>
      <c r="DB5" s="310">
        <v>95</v>
      </c>
      <c r="DC5" s="311"/>
      <c r="DD5" s="311"/>
      <c r="DE5" s="311"/>
      <c r="DF5" s="311"/>
      <c r="DG5" s="311"/>
      <c r="DH5" s="311"/>
      <c r="DI5" s="312"/>
      <c r="DJ5" s="96"/>
      <c r="DK5" s="96"/>
      <c r="DL5" s="96"/>
      <c r="DM5" s="96"/>
      <c r="DN5" s="96"/>
      <c r="DO5" s="96"/>
    </row>
    <row r="6" spans="1:119" ht="18.75" customHeight="1" x14ac:dyDescent="0.15">
      <c r="A6" s="97"/>
      <c r="B6" s="496" t="s">
        <v>71</v>
      </c>
      <c r="C6" s="354"/>
      <c r="D6" s="354"/>
      <c r="E6" s="497"/>
      <c r="F6" s="497"/>
      <c r="G6" s="497"/>
      <c r="H6" s="497"/>
      <c r="I6" s="497"/>
      <c r="J6" s="497"/>
      <c r="K6" s="497"/>
      <c r="L6" s="497" t="s">
        <v>72</v>
      </c>
      <c r="M6" s="497"/>
      <c r="N6" s="497"/>
      <c r="O6" s="497"/>
      <c r="P6" s="497"/>
      <c r="Q6" s="497"/>
      <c r="R6" s="378"/>
      <c r="S6" s="378"/>
      <c r="T6" s="378"/>
      <c r="U6" s="378"/>
      <c r="V6" s="503"/>
      <c r="W6" s="431" t="s">
        <v>73</v>
      </c>
      <c r="X6" s="353"/>
      <c r="Y6" s="353"/>
      <c r="Z6" s="353"/>
      <c r="AA6" s="353"/>
      <c r="AB6" s="354"/>
      <c r="AC6" s="508" t="s">
        <v>74</v>
      </c>
      <c r="AD6" s="509"/>
      <c r="AE6" s="509"/>
      <c r="AF6" s="509"/>
      <c r="AG6" s="509"/>
      <c r="AH6" s="509"/>
      <c r="AI6" s="509"/>
      <c r="AJ6" s="509"/>
      <c r="AK6" s="509"/>
      <c r="AL6" s="510"/>
      <c r="AM6" s="409" t="s">
        <v>75</v>
      </c>
      <c r="AN6" s="314"/>
      <c r="AO6" s="314"/>
      <c r="AP6" s="314"/>
      <c r="AQ6" s="314"/>
      <c r="AR6" s="314"/>
      <c r="AS6" s="314"/>
      <c r="AT6" s="315"/>
      <c r="AU6" s="397" t="s">
        <v>68</v>
      </c>
      <c r="AV6" s="398"/>
      <c r="AW6" s="398"/>
      <c r="AX6" s="398"/>
      <c r="AY6" s="320" t="s">
        <v>76</v>
      </c>
      <c r="AZ6" s="321"/>
      <c r="BA6" s="321"/>
      <c r="BB6" s="321"/>
      <c r="BC6" s="321"/>
      <c r="BD6" s="321"/>
      <c r="BE6" s="321"/>
      <c r="BF6" s="321"/>
      <c r="BG6" s="321"/>
      <c r="BH6" s="321"/>
      <c r="BI6" s="321"/>
      <c r="BJ6" s="321"/>
      <c r="BK6" s="321"/>
      <c r="BL6" s="321"/>
      <c r="BM6" s="322"/>
      <c r="BN6" s="340">
        <v>3152218</v>
      </c>
      <c r="BO6" s="341"/>
      <c r="BP6" s="341"/>
      <c r="BQ6" s="341"/>
      <c r="BR6" s="341"/>
      <c r="BS6" s="341"/>
      <c r="BT6" s="341"/>
      <c r="BU6" s="342"/>
      <c r="BV6" s="340">
        <v>1975640</v>
      </c>
      <c r="BW6" s="341"/>
      <c r="BX6" s="341"/>
      <c r="BY6" s="341"/>
      <c r="BZ6" s="341"/>
      <c r="CA6" s="341"/>
      <c r="CB6" s="341"/>
      <c r="CC6" s="342"/>
      <c r="CD6" s="349" t="s">
        <v>77</v>
      </c>
      <c r="CE6" s="350"/>
      <c r="CF6" s="350"/>
      <c r="CG6" s="350"/>
      <c r="CH6" s="350"/>
      <c r="CI6" s="350"/>
      <c r="CJ6" s="350"/>
      <c r="CK6" s="350"/>
      <c r="CL6" s="350"/>
      <c r="CM6" s="350"/>
      <c r="CN6" s="350"/>
      <c r="CO6" s="350"/>
      <c r="CP6" s="350"/>
      <c r="CQ6" s="350"/>
      <c r="CR6" s="350"/>
      <c r="CS6" s="351"/>
      <c r="CT6" s="493">
        <v>100.1</v>
      </c>
      <c r="CU6" s="494"/>
      <c r="CV6" s="494"/>
      <c r="CW6" s="494"/>
      <c r="CX6" s="494"/>
      <c r="CY6" s="494"/>
      <c r="CZ6" s="494"/>
      <c r="DA6" s="495"/>
      <c r="DB6" s="493">
        <v>99</v>
      </c>
      <c r="DC6" s="494"/>
      <c r="DD6" s="494"/>
      <c r="DE6" s="494"/>
      <c r="DF6" s="494"/>
      <c r="DG6" s="494"/>
      <c r="DH6" s="494"/>
      <c r="DI6" s="495"/>
      <c r="DJ6" s="96"/>
      <c r="DK6" s="96"/>
      <c r="DL6" s="96"/>
      <c r="DM6" s="96"/>
      <c r="DN6" s="96"/>
      <c r="DO6" s="96"/>
    </row>
    <row r="7" spans="1:119" ht="18.75" customHeight="1" x14ac:dyDescent="0.15">
      <c r="A7" s="97"/>
      <c r="B7" s="498"/>
      <c r="C7" s="499"/>
      <c r="D7" s="499"/>
      <c r="E7" s="500"/>
      <c r="F7" s="500"/>
      <c r="G7" s="500"/>
      <c r="H7" s="500"/>
      <c r="I7" s="500"/>
      <c r="J7" s="500"/>
      <c r="K7" s="500"/>
      <c r="L7" s="500"/>
      <c r="M7" s="500"/>
      <c r="N7" s="500"/>
      <c r="O7" s="500"/>
      <c r="P7" s="500"/>
      <c r="Q7" s="500"/>
      <c r="R7" s="504"/>
      <c r="S7" s="504"/>
      <c r="T7" s="504"/>
      <c r="U7" s="504"/>
      <c r="V7" s="505"/>
      <c r="W7" s="491"/>
      <c r="X7" s="302"/>
      <c r="Y7" s="302"/>
      <c r="Z7" s="302"/>
      <c r="AA7" s="302"/>
      <c r="AB7" s="499"/>
      <c r="AC7" s="511"/>
      <c r="AD7" s="303"/>
      <c r="AE7" s="303"/>
      <c r="AF7" s="303"/>
      <c r="AG7" s="303"/>
      <c r="AH7" s="303"/>
      <c r="AI7" s="303"/>
      <c r="AJ7" s="303"/>
      <c r="AK7" s="303"/>
      <c r="AL7" s="512"/>
      <c r="AM7" s="409" t="s">
        <v>78</v>
      </c>
      <c r="AN7" s="314"/>
      <c r="AO7" s="314"/>
      <c r="AP7" s="314"/>
      <c r="AQ7" s="314"/>
      <c r="AR7" s="314"/>
      <c r="AS7" s="314"/>
      <c r="AT7" s="315"/>
      <c r="AU7" s="397" t="s">
        <v>79</v>
      </c>
      <c r="AV7" s="398"/>
      <c r="AW7" s="398"/>
      <c r="AX7" s="398"/>
      <c r="AY7" s="320" t="s">
        <v>80</v>
      </c>
      <c r="AZ7" s="321"/>
      <c r="BA7" s="321"/>
      <c r="BB7" s="321"/>
      <c r="BC7" s="321"/>
      <c r="BD7" s="321"/>
      <c r="BE7" s="321"/>
      <c r="BF7" s="321"/>
      <c r="BG7" s="321"/>
      <c r="BH7" s="321"/>
      <c r="BI7" s="321"/>
      <c r="BJ7" s="321"/>
      <c r="BK7" s="321"/>
      <c r="BL7" s="321"/>
      <c r="BM7" s="322"/>
      <c r="BN7" s="340">
        <v>188767</v>
      </c>
      <c r="BO7" s="341"/>
      <c r="BP7" s="341"/>
      <c r="BQ7" s="341"/>
      <c r="BR7" s="341"/>
      <c r="BS7" s="341"/>
      <c r="BT7" s="341"/>
      <c r="BU7" s="342"/>
      <c r="BV7" s="340">
        <v>25463</v>
      </c>
      <c r="BW7" s="341"/>
      <c r="BX7" s="341"/>
      <c r="BY7" s="341"/>
      <c r="BZ7" s="341"/>
      <c r="CA7" s="341"/>
      <c r="CB7" s="341"/>
      <c r="CC7" s="342"/>
      <c r="CD7" s="349" t="s">
        <v>81</v>
      </c>
      <c r="CE7" s="350"/>
      <c r="CF7" s="350"/>
      <c r="CG7" s="350"/>
      <c r="CH7" s="350"/>
      <c r="CI7" s="350"/>
      <c r="CJ7" s="350"/>
      <c r="CK7" s="350"/>
      <c r="CL7" s="350"/>
      <c r="CM7" s="350"/>
      <c r="CN7" s="350"/>
      <c r="CO7" s="350"/>
      <c r="CP7" s="350"/>
      <c r="CQ7" s="350"/>
      <c r="CR7" s="350"/>
      <c r="CS7" s="351"/>
      <c r="CT7" s="340">
        <v>35700197</v>
      </c>
      <c r="CU7" s="341"/>
      <c r="CV7" s="341"/>
      <c r="CW7" s="341"/>
      <c r="CX7" s="341"/>
      <c r="CY7" s="341"/>
      <c r="CZ7" s="341"/>
      <c r="DA7" s="342"/>
      <c r="DB7" s="340">
        <v>34622858</v>
      </c>
      <c r="DC7" s="341"/>
      <c r="DD7" s="341"/>
      <c r="DE7" s="341"/>
      <c r="DF7" s="341"/>
      <c r="DG7" s="341"/>
      <c r="DH7" s="341"/>
      <c r="DI7" s="342"/>
      <c r="DJ7" s="96"/>
      <c r="DK7" s="96"/>
      <c r="DL7" s="96"/>
      <c r="DM7" s="96"/>
      <c r="DN7" s="96"/>
      <c r="DO7" s="96"/>
    </row>
    <row r="8" spans="1:119" ht="18.75" customHeight="1" thickBot="1" x14ac:dyDescent="0.2">
      <c r="A8" s="97"/>
      <c r="B8" s="501"/>
      <c r="C8" s="432"/>
      <c r="D8" s="432"/>
      <c r="E8" s="502"/>
      <c r="F8" s="502"/>
      <c r="G8" s="502"/>
      <c r="H8" s="502"/>
      <c r="I8" s="502"/>
      <c r="J8" s="502"/>
      <c r="K8" s="502"/>
      <c r="L8" s="502"/>
      <c r="M8" s="502"/>
      <c r="N8" s="502"/>
      <c r="O8" s="502"/>
      <c r="P8" s="502"/>
      <c r="Q8" s="502"/>
      <c r="R8" s="506"/>
      <c r="S8" s="506"/>
      <c r="T8" s="506"/>
      <c r="U8" s="506"/>
      <c r="V8" s="507"/>
      <c r="W8" s="421"/>
      <c r="X8" s="422"/>
      <c r="Y8" s="422"/>
      <c r="Z8" s="422"/>
      <c r="AA8" s="422"/>
      <c r="AB8" s="432"/>
      <c r="AC8" s="513"/>
      <c r="AD8" s="514"/>
      <c r="AE8" s="514"/>
      <c r="AF8" s="514"/>
      <c r="AG8" s="514"/>
      <c r="AH8" s="514"/>
      <c r="AI8" s="514"/>
      <c r="AJ8" s="514"/>
      <c r="AK8" s="514"/>
      <c r="AL8" s="515"/>
      <c r="AM8" s="409" t="s">
        <v>82</v>
      </c>
      <c r="AN8" s="314"/>
      <c r="AO8" s="314"/>
      <c r="AP8" s="314"/>
      <c r="AQ8" s="314"/>
      <c r="AR8" s="314"/>
      <c r="AS8" s="314"/>
      <c r="AT8" s="315"/>
      <c r="AU8" s="397" t="s">
        <v>83</v>
      </c>
      <c r="AV8" s="398"/>
      <c r="AW8" s="398"/>
      <c r="AX8" s="398"/>
      <c r="AY8" s="320" t="s">
        <v>84</v>
      </c>
      <c r="AZ8" s="321"/>
      <c r="BA8" s="321"/>
      <c r="BB8" s="321"/>
      <c r="BC8" s="321"/>
      <c r="BD8" s="321"/>
      <c r="BE8" s="321"/>
      <c r="BF8" s="321"/>
      <c r="BG8" s="321"/>
      <c r="BH8" s="321"/>
      <c r="BI8" s="321"/>
      <c r="BJ8" s="321"/>
      <c r="BK8" s="321"/>
      <c r="BL8" s="321"/>
      <c r="BM8" s="322"/>
      <c r="BN8" s="340">
        <v>2963451</v>
      </c>
      <c r="BO8" s="341"/>
      <c r="BP8" s="341"/>
      <c r="BQ8" s="341"/>
      <c r="BR8" s="341"/>
      <c r="BS8" s="341"/>
      <c r="BT8" s="341"/>
      <c r="BU8" s="342"/>
      <c r="BV8" s="340">
        <v>1950177</v>
      </c>
      <c r="BW8" s="341"/>
      <c r="BX8" s="341"/>
      <c r="BY8" s="341"/>
      <c r="BZ8" s="341"/>
      <c r="CA8" s="341"/>
      <c r="CB8" s="341"/>
      <c r="CC8" s="342"/>
      <c r="CD8" s="349" t="s">
        <v>85</v>
      </c>
      <c r="CE8" s="350"/>
      <c r="CF8" s="350"/>
      <c r="CG8" s="350"/>
      <c r="CH8" s="350"/>
      <c r="CI8" s="350"/>
      <c r="CJ8" s="350"/>
      <c r="CK8" s="350"/>
      <c r="CL8" s="350"/>
      <c r="CM8" s="350"/>
      <c r="CN8" s="350"/>
      <c r="CO8" s="350"/>
      <c r="CP8" s="350"/>
      <c r="CQ8" s="350"/>
      <c r="CR8" s="350"/>
      <c r="CS8" s="351"/>
      <c r="CT8" s="453">
        <v>0.96</v>
      </c>
      <c r="CU8" s="454"/>
      <c r="CV8" s="454"/>
      <c r="CW8" s="454"/>
      <c r="CX8" s="454"/>
      <c r="CY8" s="454"/>
      <c r="CZ8" s="454"/>
      <c r="DA8" s="455"/>
      <c r="DB8" s="453">
        <v>0.97</v>
      </c>
      <c r="DC8" s="454"/>
      <c r="DD8" s="454"/>
      <c r="DE8" s="454"/>
      <c r="DF8" s="454"/>
      <c r="DG8" s="454"/>
      <c r="DH8" s="454"/>
      <c r="DI8" s="455"/>
      <c r="DJ8" s="96"/>
      <c r="DK8" s="96"/>
      <c r="DL8" s="96"/>
      <c r="DM8" s="96"/>
      <c r="DN8" s="96"/>
      <c r="DO8" s="96"/>
    </row>
    <row r="9" spans="1:119" ht="18.75" customHeight="1" thickBot="1" x14ac:dyDescent="0.2">
      <c r="A9" s="97"/>
      <c r="B9" s="482" t="s">
        <v>86</v>
      </c>
      <c r="C9" s="483"/>
      <c r="D9" s="483"/>
      <c r="E9" s="483"/>
      <c r="F9" s="483"/>
      <c r="G9" s="483"/>
      <c r="H9" s="483"/>
      <c r="I9" s="483"/>
      <c r="J9" s="483"/>
      <c r="K9" s="403"/>
      <c r="L9" s="484" t="s">
        <v>87</v>
      </c>
      <c r="M9" s="485"/>
      <c r="N9" s="485"/>
      <c r="O9" s="485"/>
      <c r="P9" s="485"/>
      <c r="Q9" s="486"/>
      <c r="R9" s="487">
        <v>190435</v>
      </c>
      <c r="S9" s="488"/>
      <c r="T9" s="488"/>
      <c r="U9" s="488"/>
      <c r="V9" s="489"/>
      <c r="W9" s="419" t="s">
        <v>88</v>
      </c>
      <c r="X9" s="420"/>
      <c r="Y9" s="420"/>
      <c r="Z9" s="420"/>
      <c r="AA9" s="420"/>
      <c r="AB9" s="420"/>
      <c r="AC9" s="420"/>
      <c r="AD9" s="420"/>
      <c r="AE9" s="420"/>
      <c r="AF9" s="420"/>
      <c r="AG9" s="420"/>
      <c r="AH9" s="420"/>
      <c r="AI9" s="420"/>
      <c r="AJ9" s="420"/>
      <c r="AK9" s="420"/>
      <c r="AL9" s="490"/>
      <c r="AM9" s="409" t="s">
        <v>89</v>
      </c>
      <c r="AN9" s="314"/>
      <c r="AO9" s="314"/>
      <c r="AP9" s="314"/>
      <c r="AQ9" s="314"/>
      <c r="AR9" s="314"/>
      <c r="AS9" s="314"/>
      <c r="AT9" s="315"/>
      <c r="AU9" s="397" t="s">
        <v>68</v>
      </c>
      <c r="AV9" s="398"/>
      <c r="AW9" s="398"/>
      <c r="AX9" s="398"/>
      <c r="AY9" s="320" t="s">
        <v>90</v>
      </c>
      <c r="AZ9" s="321"/>
      <c r="BA9" s="321"/>
      <c r="BB9" s="321"/>
      <c r="BC9" s="321"/>
      <c r="BD9" s="321"/>
      <c r="BE9" s="321"/>
      <c r="BF9" s="321"/>
      <c r="BG9" s="321"/>
      <c r="BH9" s="321"/>
      <c r="BI9" s="321"/>
      <c r="BJ9" s="321"/>
      <c r="BK9" s="321"/>
      <c r="BL9" s="321"/>
      <c r="BM9" s="322"/>
      <c r="BN9" s="340">
        <v>1013274</v>
      </c>
      <c r="BO9" s="341"/>
      <c r="BP9" s="341"/>
      <c r="BQ9" s="341"/>
      <c r="BR9" s="341"/>
      <c r="BS9" s="341"/>
      <c r="BT9" s="341"/>
      <c r="BU9" s="342"/>
      <c r="BV9" s="340">
        <v>337222</v>
      </c>
      <c r="BW9" s="341"/>
      <c r="BX9" s="341"/>
      <c r="BY9" s="341"/>
      <c r="BZ9" s="341"/>
      <c r="CA9" s="341"/>
      <c r="CB9" s="341"/>
      <c r="CC9" s="342"/>
      <c r="CD9" s="349" t="s">
        <v>91</v>
      </c>
      <c r="CE9" s="350"/>
      <c r="CF9" s="350"/>
      <c r="CG9" s="350"/>
      <c r="CH9" s="350"/>
      <c r="CI9" s="350"/>
      <c r="CJ9" s="350"/>
      <c r="CK9" s="350"/>
      <c r="CL9" s="350"/>
      <c r="CM9" s="350"/>
      <c r="CN9" s="350"/>
      <c r="CO9" s="350"/>
      <c r="CP9" s="350"/>
      <c r="CQ9" s="350"/>
      <c r="CR9" s="350"/>
      <c r="CS9" s="351"/>
      <c r="CT9" s="310">
        <v>7.4</v>
      </c>
      <c r="CU9" s="311"/>
      <c r="CV9" s="311"/>
      <c r="CW9" s="311"/>
      <c r="CX9" s="311"/>
      <c r="CY9" s="311"/>
      <c r="CZ9" s="311"/>
      <c r="DA9" s="312"/>
      <c r="DB9" s="310">
        <v>7.5</v>
      </c>
      <c r="DC9" s="311"/>
      <c r="DD9" s="311"/>
      <c r="DE9" s="311"/>
      <c r="DF9" s="311"/>
      <c r="DG9" s="311"/>
      <c r="DH9" s="311"/>
      <c r="DI9" s="312"/>
      <c r="DJ9" s="96"/>
      <c r="DK9" s="96"/>
      <c r="DL9" s="96"/>
      <c r="DM9" s="96"/>
      <c r="DN9" s="96"/>
      <c r="DO9" s="96"/>
    </row>
    <row r="10" spans="1:119" ht="18.75" customHeight="1" thickBot="1" x14ac:dyDescent="0.2">
      <c r="A10" s="97"/>
      <c r="B10" s="482"/>
      <c r="C10" s="483"/>
      <c r="D10" s="483"/>
      <c r="E10" s="483"/>
      <c r="F10" s="483"/>
      <c r="G10" s="483"/>
      <c r="H10" s="483"/>
      <c r="I10" s="483"/>
      <c r="J10" s="483"/>
      <c r="K10" s="403"/>
      <c r="L10" s="313" t="s">
        <v>92</v>
      </c>
      <c r="M10" s="314"/>
      <c r="N10" s="314"/>
      <c r="O10" s="314"/>
      <c r="P10" s="314"/>
      <c r="Q10" s="315"/>
      <c r="R10" s="316">
        <v>186283</v>
      </c>
      <c r="S10" s="317"/>
      <c r="T10" s="317"/>
      <c r="U10" s="317"/>
      <c r="V10" s="319"/>
      <c r="W10" s="491"/>
      <c r="X10" s="302"/>
      <c r="Y10" s="302"/>
      <c r="Z10" s="302"/>
      <c r="AA10" s="302"/>
      <c r="AB10" s="302"/>
      <c r="AC10" s="302"/>
      <c r="AD10" s="302"/>
      <c r="AE10" s="302"/>
      <c r="AF10" s="302"/>
      <c r="AG10" s="302"/>
      <c r="AH10" s="302"/>
      <c r="AI10" s="302"/>
      <c r="AJ10" s="302"/>
      <c r="AK10" s="302"/>
      <c r="AL10" s="492"/>
      <c r="AM10" s="409" t="s">
        <v>93</v>
      </c>
      <c r="AN10" s="314"/>
      <c r="AO10" s="314"/>
      <c r="AP10" s="314"/>
      <c r="AQ10" s="314"/>
      <c r="AR10" s="314"/>
      <c r="AS10" s="314"/>
      <c r="AT10" s="315"/>
      <c r="AU10" s="397" t="s">
        <v>94</v>
      </c>
      <c r="AV10" s="398"/>
      <c r="AW10" s="398"/>
      <c r="AX10" s="398"/>
      <c r="AY10" s="320" t="s">
        <v>95</v>
      </c>
      <c r="AZ10" s="321"/>
      <c r="BA10" s="321"/>
      <c r="BB10" s="321"/>
      <c r="BC10" s="321"/>
      <c r="BD10" s="321"/>
      <c r="BE10" s="321"/>
      <c r="BF10" s="321"/>
      <c r="BG10" s="321"/>
      <c r="BH10" s="321"/>
      <c r="BI10" s="321"/>
      <c r="BJ10" s="321"/>
      <c r="BK10" s="321"/>
      <c r="BL10" s="321"/>
      <c r="BM10" s="322"/>
      <c r="BN10" s="340">
        <v>617733</v>
      </c>
      <c r="BO10" s="341"/>
      <c r="BP10" s="341"/>
      <c r="BQ10" s="341"/>
      <c r="BR10" s="341"/>
      <c r="BS10" s="341"/>
      <c r="BT10" s="341"/>
      <c r="BU10" s="342"/>
      <c r="BV10" s="340">
        <v>799709</v>
      </c>
      <c r="BW10" s="341"/>
      <c r="BX10" s="341"/>
      <c r="BY10" s="341"/>
      <c r="BZ10" s="341"/>
      <c r="CA10" s="341"/>
      <c r="CB10" s="341"/>
      <c r="CC10" s="342"/>
      <c r="CD10" s="101" t="s">
        <v>96</v>
      </c>
      <c r="CE10" s="102"/>
      <c r="CF10" s="102"/>
      <c r="CG10" s="102"/>
      <c r="CH10" s="102"/>
      <c r="CI10" s="102"/>
      <c r="CJ10" s="102"/>
      <c r="CK10" s="102"/>
      <c r="CL10" s="102"/>
      <c r="CM10" s="102"/>
      <c r="CN10" s="102"/>
      <c r="CO10" s="102"/>
      <c r="CP10" s="102"/>
      <c r="CQ10" s="102"/>
      <c r="CR10" s="102"/>
      <c r="CS10" s="103"/>
      <c r="CT10" s="104"/>
      <c r="CU10" s="105"/>
      <c r="CV10" s="105"/>
      <c r="CW10" s="105"/>
      <c r="CX10" s="105"/>
      <c r="CY10" s="105"/>
      <c r="CZ10" s="105"/>
      <c r="DA10" s="106"/>
      <c r="DB10" s="104"/>
      <c r="DC10" s="105"/>
      <c r="DD10" s="105"/>
      <c r="DE10" s="105"/>
      <c r="DF10" s="105"/>
      <c r="DG10" s="105"/>
      <c r="DH10" s="105"/>
      <c r="DI10" s="106"/>
      <c r="DJ10" s="96"/>
      <c r="DK10" s="96"/>
      <c r="DL10" s="96"/>
      <c r="DM10" s="96"/>
      <c r="DN10" s="96"/>
      <c r="DO10" s="96"/>
    </row>
    <row r="11" spans="1:119" ht="18.75" customHeight="1" thickBot="1" x14ac:dyDescent="0.2">
      <c r="A11" s="97"/>
      <c r="B11" s="482"/>
      <c r="C11" s="483"/>
      <c r="D11" s="483"/>
      <c r="E11" s="483"/>
      <c r="F11" s="483"/>
      <c r="G11" s="483"/>
      <c r="H11" s="483"/>
      <c r="I11" s="483"/>
      <c r="J11" s="483"/>
      <c r="K11" s="403"/>
      <c r="L11" s="386" t="s">
        <v>97</v>
      </c>
      <c r="M11" s="387"/>
      <c r="N11" s="387"/>
      <c r="O11" s="387"/>
      <c r="P11" s="387"/>
      <c r="Q11" s="388"/>
      <c r="R11" s="479" t="s">
        <v>98</v>
      </c>
      <c r="S11" s="480"/>
      <c r="T11" s="480"/>
      <c r="U11" s="480"/>
      <c r="V11" s="481"/>
      <c r="W11" s="491"/>
      <c r="X11" s="302"/>
      <c r="Y11" s="302"/>
      <c r="Z11" s="302"/>
      <c r="AA11" s="302"/>
      <c r="AB11" s="302"/>
      <c r="AC11" s="302"/>
      <c r="AD11" s="302"/>
      <c r="AE11" s="302"/>
      <c r="AF11" s="302"/>
      <c r="AG11" s="302"/>
      <c r="AH11" s="302"/>
      <c r="AI11" s="302"/>
      <c r="AJ11" s="302"/>
      <c r="AK11" s="302"/>
      <c r="AL11" s="492"/>
      <c r="AM11" s="409" t="s">
        <v>99</v>
      </c>
      <c r="AN11" s="314"/>
      <c r="AO11" s="314"/>
      <c r="AP11" s="314"/>
      <c r="AQ11" s="314"/>
      <c r="AR11" s="314"/>
      <c r="AS11" s="314"/>
      <c r="AT11" s="315"/>
      <c r="AU11" s="397" t="s">
        <v>68</v>
      </c>
      <c r="AV11" s="398"/>
      <c r="AW11" s="398"/>
      <c r="AX11" s="398"/>
      <c r="AY11" s="320" t="s">
        <v>100</v>
      </c>
      <c r="AZ11" s="321"/>
      <c r="BA11" s="321"/>
      <c r="BB11" s="321"/>
      <c r="BC11" s="321"/>
      <c r="BD11" s="321"/>
      <c r="BE11" s="321"/>
      <c r="BF11" s="321"/>
      <c r="BG11" s="321"/>
      <c r="BH11" s="321"/>
      <c r="BI11" s="321"/>
      <c r="BJ11" s="321"/>
      <c r="BK11" s="321"/>
      <c r="BL11" s="321"/>
      <c r="BM11" s="322"/>
      <c r="BN11" s="340">
        <v>0</v>
      </c>
      <c r="BO11" s="341"/>
      <c r="BP11" s="341"/>
      <c r="BQ11" s="341"/>
      <c r="BR11" s="341"/>
      <c r="BS11" s="341"/>
      <c r="BT11" s="341"/>
      <c r="BU11" s="342"/>
      <c r="BV11" s="340">
        <v>21566</v>
      </c>
      <c r="BW11" s="341"/>
      <c r="BX11" s="341"/>
      <c r="BY11" s="341"/>
      <c r="BZ11" s="341"/>
      <c r="CA11" s="341"/>
      <c r="CB11" s="341"/>
      <c r="CC11" s="342"/>
      <c r="CD11" s="349" t="s">
        <v>101</v>
      </c>
      <c r="CE11" s="350"/>
      <c r="CF11" s="350"/>
      <c r="CG11" s="350"/>
      <c r="CH11" s="350"/>
      <c r="CI11" s="350"/>
      <c r="CJ11" s="350"/>
      <c r="CK11" s="350"/>
      <c r="CL11" s="350"/>
      <c r="CM11" s="350"/>
      <c r="CN11" s="350"/>
      <c r="CO11" s="350"/>
      <c r="CP11" s="350"/>
      <c r="CQ11" s="350"/>
      <c r="CR11" s="350"/>
      <c r="CS11" s="351"/>
      <c r="CT11" s="453" t="s">
        <v>102</v>
      </c>
      <c r="CU11" s="454"/>
      <c r="CV11" s="454"/>
      <c r="CW11" s="454"/>
      <c r="CX11" s="454"/>
      <c r="CY11" s="454"/>
      <c r="CZ11" s="454"/>
      <c r="DA11" s="455"/>
      <c r="DB11" s="453" t="s">
        <v>102</v>
      </c>
      <c r="DC11" s="454"/>
      <c r="DD11" s="454"/>
      <c r="DE11" s="454"/>
      <c r="DF11" s="454"/>
      <c r="DG11" s="454"/>
      <c r="DH11" s="454"/>
      <c r="DI11" s="455"/>
      <c r="DJ11" s="96"/>
      <c r="DK11" s="96"/>
      <c r="DL11" s="96"/>
      <c r="DM11" s="96"/>
      <c r="DN11" s="96"/>
      <c r="DO11" s="96"/>
    </row>
    <row r="12" spans="1:119" ht="18.75" customHeight="1" x14ac:dyDescent="0.15">
      <c r="A12" s="97"/>
      <c r="B12" s="456" t="s">
        <v>103</v>
      </c>
      <c r="C12" s="457"/>
      <c r="D12" s="457"/>
      <c r="E12" s="457"/>
      <c r="F12" s="457"/>
      <c r="G12" s="457"/>
      <c r="H12" s="457"/>
      <c r="I12" s="457"/>
      <c r="J12" s="457"/>
      <c r="K12" s="458"/>
      <c r="L12" s="465" t="s">
        <v>104</v>
      </c>
      <c r="M12" s="466"/>
      <c r="N12" s="466"/>
      <c r="O12" s="466"/>
      <c r="P12" s="466"/>
      <c r="Q12" s="467"/>
      <c r="R12" s="468">
        <v>187027</v>
      </c>
      <c r="S12" s="469"/>
      <c r="T12" s="469"/>
      <c r="U12" s="469"/>
      <c r="V12" s="470"/>
      <c r="W12" s="471" t="s">
        <v>0</v>
      </c>
      <c r="X12" s="398"/>
      <c r="Y12" s="398"/>
      <c r="Z12" s="398"/>
      <c r="AA12" s="398"/>
      <c r="AB12" s="472"/>
      <c r="AC12" s="473" t="s">
        <v>105</v>
      </c>
      <c r="AD12" s="474"/>
      <c r="AE12" s="474"/>
      <c r="AF12" s="474"/>
      <c r="AG12" s="475"/>
      <c r="AH12" s="473" t="s">
        <v>106</v>
      </c>
      <c r="AI12" s="474"/>
      <c r="AJ12" s="474"/>
      <c r="AK12" s="474"/>
      <c r="AL12" s="476"/>
      <c r="AM12" s="409" t="s">
        <v>107</v>
      </c>
      <c r="AN12" s="314"/>
      <c r="AO12" s="314"/>
      <c r="AP12" s="314"/>
      <c r="AQ12" s="314"/>
      <c r="AR12" s="314"/>
      <c r="AS12" s="314"/>
      <c r="AT12" s="315"/>
      <c r="AU12" s="397" t="s">
        <v>94</v>
      </c>
      <c r="AV12" s="398"/>
      <c r="AW12" s="398"/>
      <c r="AX12" s="398"/>
      <c r="AY12" s="320" t="s">
        <v>108</v>
      </c>
      <c r="AZ12" s="321"/>
      <c r="BA12" s="321"/>
      <c r="BB12" s="321"/>
      <c r="BC12" s="321"/>
      <c r="BD12" s="321"/>
      <c r="BE12" s="321"/>
      <c r="BF12" s="321"/>
      <c r="BG12" s="321"/>
      <c r="BH12" s="321"/>
      <c r="BI12" s="321"/>
      <c r="BJ12" s="321"/>
      <c r="BK12" s="321"/>
      <c r="BL12" s="321"/>
      <c r="BM12" s="322"/>
      <c r="BN12" s="340">
        <v>857166</v>
      </c>
      <c r="BO12" s="341"/>
      <c r="BP12" s="341"/>
      <c r="BQ12" s="341"/>
      <c r="BR12" s="341"/>
      <c r="BS12" s="341"/>
      <c r="BT12" s="341"/>
      <c r="BU12" s="342"/>
      <c r="BV12" s="340">
        <v>1182768</v>
      </c>
      <c r="BW12" s="341"/>
      <c r="BX12" s="341"/>
      <c r="BY12" s="341"/>
      <c r="BZ12" s="341"/>
      <c r="CA12" s="341"/>
      <c r="CB12" s="341"/>
      <c r="CC12" s="342"/>
      <c r="CD12" s="349" t="s">
        <v>109</v>
      </c>
      <c r="CE12" s="350"/>
      <c r="CF12" s="350"/>
      <c r="CG12" s="350"/>
      <c r="CH12" s="350"/>
      <c r="CI12" s="350"/>
      <c r="CJ12" s="350"/>
      <c r="CK12" s="350"/>
      <c r="CL12" s="350"/>
      <c r="CM12" s="350"/>
      <c r="CN12" s="350"/>
      <c r="CO12" s="350"/>
      <c r="CP12" s="350"/>
      <c r="CQ12" s="350"/>
      <c r="CR12" s="350"/>
      <c r="CS12" s="351"/>
      <c r="CT12" s="453" t="s">
        <v>110</v>
      </c>
      <c r="CU12" s="454"/>
      <c r="CV12" s="454"/>
      <c r="CW12" s="454"/>
      <c r="CX12" s="454"/>
      <c r="CY12" s="454"/>
      <c r="CZ12" s="454"/>
      <c r="DA12" s="455"/>
      <c r="DB12" s="453" t="s">
        <v>110</v>
      </c>
      <c r="DC12" s="454"/>
      <c r="DD12" s="454"/>
      <c r="DE12" s="454"/>
      <c r="DF12" s="454"/>
      <c r="DG12" s="454"/>
      <c r="DH12" s="454"/>
      <c r="DI12" s="455"/>
      <c r="DJ12" s="96"/>
      <c r="DK12" s="96"/>
      <c r="DL12" s="96"/>
      <c r="DM12" s="96"/>
      <c r="DN12" s="96"/>
      <c r="DO12" s="96"/>
    </row>
    <row r="13" spans="1:119" ht="18.75" customHeight="1" x14ac:dyDescent="0.15">
      <c r="A13" s="97"/>
      <c r="B13" s="459"/>
      <c r="C13" s="460"/>
      <c r="D13" s="460"/>
      <c r="E13" s="460"/>
      <c r="F13" s="460"/>
      <c r="G13" s="460"/>
      <c r="H13" s="460"/>
      <c r="I13" s="460"/>
      <c r="J13" s="460"/>
      <c r="K13" s="461"/>
      <c r="L13" s="107"/>
      <c r="M13" s="440" t="s">
        <v>111</v>
      </c>
      <c r="N13" s="441"/>
      <c r="O13" s="441"/>
      <c r="P13" s="441"/>
      <c r="Q13" s="442"/>
      <c r="R13" s="443">
        <v>183660</v>
      </c>
      <c r="S13" s="444"/>
      <c r="T13" s="444"/>
      <c r="U13" s="444"/>
      <c r="V13" s="445"/>
      <c r="W13" s="431" t="s">
        <v>112</v>
      </c>
      <c r="X13" s="353"/>
      <c r="Y13" s="353"/>
      <c r="Z13" s="353"/>
      <c r="AA13" s="353"/>
      <c r="AB13" s="354"/>
      <c r="AC13" s="316">
        <v>564</v>
      </c>
      <c r="AD13" s="317"/>
      <c r="AE13" s="317"/>
      <c r="AF13" s="317"/>
      <c r="AG13" s="318"/>
      <c r="AH13" s="316">
        <v>503</v>
      </c>
      <c r="AI13" s="317"/>
      <c r="AJ13" s="317"/>
      <c r="AK13" s="317"/>
      <c r="AL13" s="319"/>
      <c r="AM13" s="409" t="s">
        <v>113</v>
      </c>
      <c r="AN13" s="314"/>
      <c r="AO13" s="314"/>
      <c r="AP13" s="314"/>
      <c r="AQ13" s="314"/>
      <c r="AR13" s="314"/>
      <c r="AS13" s="314"/>
      <c r="AT13" s="315"/>
      <c r="AU13" s="397" t="s">
        <v>79</v>
      </c>
      <c r="AV13" s="398"/>
      <c r="AW13" s="398"/>
      <c r="AX13" s="398"/>
      <c r="AY13" s="320" t="s">
        <v>114</v>
      </c>
      <c r="AZ13" s="321"/>
      <c r="BA13" s="321"/>
      <c r="BB13" s="321"/>
      <c r="BC13" s="321"/>
      <c r="BD13" s="321"/>
      <c r="BE13" s="321"/>
      <c r="BF13" s="321"/>
      <c r="BG13" s="321"/>
      <c r="BH13" s="321"/>
      <c r="BI13" s="321"/>
      <c r="BJ13" s="321"/>
      <c r="BK13" s="321"/>
      <c r="BL13" s="321"/>
      <c r="BM13" s="322"/>
      <c r="BN13" s="340">
        <v>773841</v>
      </c>
      <c r="BO13" s="341"/>
      <c r="BP13" s="341"/>
      <c r="BQ13" s="341"/>
      <c r="BR13" s="341"/>
      <c r="BS13" s="341"/>
      <c r="BT13" s="341"/>
      <c r="BU13" s="342"/>
      <c r="BV13" s="340">
        <v>-24271</v>
      </c>
      <c r="BW13" s="341"/>
      <c r="BX13" s="341"/>
      <c r="BY13" s="341"/>
      <c r="BZ13" s="341"/>
      <c r="CA13" s="341"/>
      <c r="CB13" s="341"/>
      <c r="CC13" s="342"/>
      <c r="CD13" s="349" t="s">
        <v>115</v>
      </c>
      <c r="CE13" s="350"/>
      <c r="CF13" s="350"/>
      <c r="CG13" s="350"/>
      <c r="CH13" s="350"/>
      <c r="CI13" s="350"/>
      <c r="CJ13" s="350"/>
      <c r="CK13" s="350"/>
      <c r="CL13" s="350"/>
      <c r="CM13" s="350"/>
      <c r="CN13" s="350"/>
      <c r="CO13" s="350"/>
      <c r="CP13" s="350"/>
      <c r="CQ13" s="350"/>
      <c r="CR13" s="350"/>
      <c r="CS13" s="351"/>
      <c r="CT13" s="310">
        <v>-2.2999999999999998</v>
      </c>
      <c r="CU13" s="311"/>
      <c r="CV13" s="311"/>
      <c r="CW13" s="311"/>
      <c r="CX13" s="311"/>
      <c r="CY13" s="311"/>
      <c r="CZ13" s="311"/>
      <c r="DA13" s="312"/>
      <c r="DB13" s="310">
        <v>-2.2000000000000002</v>
      </c>
      <c r="DC13" s="311"/>
      <c r="DD13" s="311"/>
      <c r="DE13" s="311"/>
      <c r="DF13" s="311"/>
      <c r="DG13" s="311"/>
      <c r="DH13" s="311"/>
      <c r="DI13" s="312"/>
      <c r="DJ13" s="96"/>
      <c r="DK13" s="96"/>
      <c r="DL13" s="96"/>
      <c r="DM13" s="96"/>
      <c r="DN13" s="96"/>
      <c r="DO13" s="96"/>
    </row>
    <row r="14" spans="1:119" ht="18.75" customHeight="1" thickBot="1" x14ac:dyDescent="0.2">
      <c r="A14" s="97"/>
      <c r="B14" s="459"/>
      <c r="C14" s="460"/>
      <c r="D14" s="460"/>
      <c r="E14" s="460"/>
      <c r="F14" s="460"/>
      <c r="G14" s="460"/>
      <c r="H14" s="460"/>
      <c r="I14" s="460"/>
      <c r="J14" s="460"/>
      <c r="K14" s="461"/>
      <c r="L14" s="433" t="s">
        <v>116</v>
      </c>
      <c r="M14" s="477"/>
      <c r="N14" s="477"/>
      <c r="O14" s="477"/>
      <c r="P14" s="477"/>
      <c r="Q14" s="478"/>
      <c r="R14" s="443">
        <v>186346</v>
      </c>
      <c r="S14" s="444"/>
      <c r="T14" s="444"/>
      <c r="U14" s="444"/>
      <c r="V14" s="445"/>
      <c r="W14" s="446"/>
      <c r="X14" s="356"/>
      <c r="Y14" s="356"/>
      <c r="Z14" s="356"/>
      <c r="AA14" s="356"/>
      <c r="AB14" s="357"/>
      <c r="AC14" s="436">
        <v>0.8</v>
      </c>
      <c r="AD14" s="437"/>
      <c r="AE14" s="437"/>
      <c r="AF14" s="437"/>
      <c r="AG14" s="438"/>
      <c r="AH14" s="436">
        <v>0.7</v>
      </c>
      <c r="AI14" s="437"/>
      <c r="AJ14" s="437"/>
      <c r="AK14" s="437"/>
      <c r="AL14" s="439"/>
      <c r="AM14" s="409"/>
      <c r="AN14" s="314"/>
      <c r="AO14" s="314"/>
      <c r="AP14" s="314"/>
      <c r="AQ14" s="314"/>
      <c r="AR14" s="314"/>
      <c r="AS14" s="314"/>
      <c r="AT14" s="315"/>
      <c r="AU14" s="397"/>
      <c r="AV14" s="398"/>
      <c r="AW14" s="398"/>
      <c r="AX14" s="398"/>
      <c r="AY14" s="320"/>
      <c r="AZ14" s="321"/>
      <c r="BA14" s="321"/>
      <c r="BB14" s="321"/>
      <c r="BC14" s="321"/>
      <c r="BD14" s="321"/>
      <c r="BE14" s="321"/>
      <c r="BF14" s="321"/>
      <c r="BG14" s="321"/>
      <c r="BH14" s="321"/>
      <c r="BI14" s="321"/>
      <c r="BJ14" s="321"/>
      <c r="BK14" s="321"/>
      <c r="BL14" s="321"/>
      <c r="BM14" s="322"/>
      <c r="BN14" s="340"/>
      <c r="BO14" s="341"/>
      <c r="BP14" s="341"/>
      <c r="BQ14" s="341"/>
      <c r="BR14" s="341"/>
      <c r="BS14" s="341"/>
      <c r="BT14" s="341"/>
      <c r="BU14" s="342"/>
      <c r="BV14" s="340"/>
      <c r="BW14" s="341"/>
      <c r="BX14" s="341"/>
      <c r="BY14" s="341"/>
      <c r="BZ14" s="341"/>
      <c r="CA14" s="341"/>
      <c r="CB14" s="341"/>
      <c r="CC14" s="342"/>
      <c r="CD14" s="346" t="s">
        <v>117</v>
      </c>
      <c r="CE14" s="347"/>
      <c r="CF14" s="347"/>
      <c r="CG14" s="347"/>
      <c r="CH14" s="347"/>
      <c r="CI14" s="347"/>
      <c r="CJ14" s="347"/>
      <c r="CK14" s="347"/>
      <c r="CL14" s="347"/>
      <c r="CM14" s="347"/>
      <c r="CN14" s="347"/>
      <c r="CO14" s="347"/>
      <c r="CP14" s="347"/>
      <c r="CQ14" s="347"/>
      <c r="CR14" s="347"/>
      <c r="CS14" s="348"/>
      <c r="CT14" s="447">
        <v>19.899999999999999</v>
      </c>
      <c r="CU14" s="448"/>
      <c r="CV14" s="448"/>
      <c r="CW14" s="448"/>
      <c r="CX14" s="448"/>
      <c r="CY14" s="448"/>
      <c r="CZ14" s="448"/>
      <c r="DA14" s="449"/>
      <c r="DB14" s="447">
        <v>13.1</v>
      </c>
      <c r="DC14" s="448"/>
      <c r="DD14" s="448"/>
      <c r="DE14" s="448"/>
      <c r="DF14" s="448"/>
      <c r="DG14" s="448"/>
      <c r="DH14" s="448"/>
      <c r="DI14" s="449"/>
      <c r="DJ14" s="96"/>
      <c r="DK14" s="96"/>
      <c r="DL14" s="96"/>
      <c r="DM14" s="96"/>
      <c r="DN14" s="96"/>
      <c r="DO14" s="96"/>
    </row>
    <row r="15" spans="1:119" ht="18.75" customHeight="1" x14ac:dyDescent="0.15">
      <c r="A15" s="97"/>
      <c r="B15" s="459"/>
      <c r="C15" s="460"/>
      <c r="D15" s="460"/>
      <c r="E15" s="460"/>
      <c r="F15" s="460"/>
      <c r="G15" s="460"/>
      <c r="H15" s="460"/>
      <c r="I15" s="460"/>
      <c r="J15" s="460"/>
      <c r="K15" s="461"/>
      <c r="L15" s="107"/>
      <c r="M15" s="440" t="s">
        <v>118</v>
      </c>
      <c r="N15" s="441"/>
      <c r="O15" s="441"/>
      <c r="P15" s="441"/>
      <c r="Q15" s="442"/>
      <c r="R15" s="443">
        <v>183003</v>
      </c>
      <c r="S15" s="444"/>
      <c r="T15" s="444"/>
      <c r="U15" s="444"/>
      <c r="V15" s="445"/>
      <c r="W15" s="431" t="s">
        <v>119</v>
      </c>
      <c r="X15" s="353"/>
      <c r="Y15" s="353"/>
      <c r="Z15" s="353"/>
      <c r="AA15" s="353"/>
      <c r="AB15" s="354"/>
      <c r="AC15" s="316">
        <v>16007</v>
      </c>
      <c r="AD15" s="317"/>
      <c r="AE15" s="317"/>
      <c r="AF15" s="317"/>
      <c r="AG15" s="318"/>
      <c r="AH15" s="316">
        <v>15670</v>
      </c>
      <c r="AI15" s="317"/>
      <c r="AJ15" s="317"/>
      <c r="AK15" s="317"/>
      <c r="AL15" s="319"/>
      <c r="AM15" s="409"/>
      <c r="AN15" s="314"/>
      <c r="AO15" s="314"/>
      <c r="AP15" s="314"/>
      <c r="AQ15" s="314"/>
      <c r="AR15" s="314"/>
      <c r="AS15" s="314"/>
      <c r="AT15" s="315"/>
      <c r="AU15" s="397"/>
      <c r="AV15" s="398"/>
      <c r="AW15" s="398"/>
      <c r="AX15" s="398"/>
      <c r="AY15" s="332" t="s">
        <v>120</v>
      </c>
      <c r="AZ15" s="333"/>
      <c r="BA15" s="333"/>
      <c r="BB15" s="333"/>
      <c r="BC15" s="333"/>
      <c r="BD15" s="333"/>
      <c r="BE15" s="333"/>
      <c r="BF15" s="333"/>
      <c r="BG15" s="333"/>
      <c r="BH15" s="333"/>
      <c r="BI15" s="333"/>
      <c r="BJ15" s="333"/>
      <c r="BK15" s="333"/>
      <c r="BL15" s="333"/>
      <c r="BM15" s="334"/>
      <c r="BN15" s="335">
        <v>26049384</v>
      </c>
      <c r="BO15" s="336"/>
      <c r="BP15" s="336"/>
      <c r="BQ15" s="336"/>
      <c r="BR15" s="336"/>
      <c r="BS15" s="336"/>
      <c r="BT15" s="336"/>
      <c r="BU15" s="337"/>
      <c r="BV15" s="335">
        <v>25011650</v>
      </c>
      <c r="BW15" s="336"/>
      <c r="BX15" s="336"/>
      <c r="BY15" s="336"/>
      <c r="BZ15" s="336"/>
      <c r="CA15" s="336"/>
      <c r="CB15" s="336"/>
      <c r="CC15" s="337"/>
      <c r="CD15" s="450" t="s">
        <v>121</v>
      </c>
      <c r="CE15" s="451"/>
      <c r="CF15" s="451"/>
      <c r="CG15" s="451"/>
      <c r="CH15" s="451"/>
      <c r="CI15" s="451"/>
      <c r="CJ15" s="451"/>
      <c r="CK15" s="451"/>
      <c r="CL15" s="451"/>
      <c r="CM15" s="451"/>
      <c r="CN15" s="451"/>
      <c r="CO15" s="451"/>
      <c r="CP15" s="451"/>
      <c r="CQ15" s="451"/>
      <c r="CR15" s="451"/>
      <c r="CS15" s="452"/>
      <c r="CT15" s="108"/>
      <c r="CU15" s="109"/>
      <c r="CV15" s="109"/>
      <c r="CW15" s="109"/>
      <c r="CX15" s="109"/>
      <c r="CY15" s="109"/>
      <c r="CZ15" s="109"/>
      <c r="DA15" s="110"/>
      <c r="DB15" s="108"/>
      <c r="DC15" s="109"/>
      <c r="DD15" s="109"/>
      <c r="DE15" s="109"/>
      <c r="DF15" s="109"/>
      <c r="DG15" s="109"/>
      <c r="DH15" s="109"/>
      <c r="DI15" s="110"/>
      <c r="DJ15" s="96"/>
      <c r="DK15" s="96"/>
      <c r="DL15" s="96"/>
      <c r="DM15" s="96"/>
      <c r="DN15" s="96"/>
      <c r="DO15" s="96"/>
    </row>
    <row r="16" spans="1:119" ht="18.75" customHeight="1" x14ac:dyDescent="0.15">
      <c r="A16" s="97"/>
      <c r="B16" s="459"/>
      <c r="C16" s="460"/>
      <c r="D16" s="460"/>
      <c r="E16" s="460"/>
      <c r="F16" s="460"/>
      <c r="G16" s="460"/>
      <c r="H16" s="460"/>
      <c r="I16" s="460"/>
      <c r="J16" s="460"/>
      <c r="K16" s="461"/>
      <c r="L16" s="433" t="s">
        <v>122</v>
      </c>
      <c r="M16" s="434"/>
      <c r="N16" s="434"/>
      <c r="O16" s="434"/>
      <c r="P16" s="434"/>
      <c r="Q16" s="435"/>
      <c r="R16" s="428" t="s">
        <v>123</v>
      </c>
      <c r="S16" s="429"/>
      <c r="T16" s="429"/>
      <c r="U16" s="429"/>
      <c r="V16" s="430"/>
      <c r="W16" s="446"/>
      <c r="X16" s="356"/>
      <c r="Y16" s="356"/>
      <c r="Z16" s="356"/>
      <c r="AA16" s="356"/>
      <c r="AB16" s="357"/>
      <c r="AC16" s="436">
        <v>21.5</v>
      </c>
      <c r="AD16" s="437"/>
      <c r="AE16" s="437"/>
      <c r="AF16" s="437"/>
      <c r="AG16" s="438"/>
      <c r="AH16" s="436">
        <v>21.1</v>
      </c>
      <c r="AI16" s="437"/>
      <c r="AJ16" s="437"/>
      <c r="AK16" s="437"/>
      <c r="AL16" s="439"/>
      <c r="AM16" s="409"/>
      <c r="AN16" s="314"/>
      <c r="AO16" s="314"/>
      <c r="AP16" s="314"/>
      <c r="AQ16" s="314"/>
      <c r="AR16" s="314"/>
      <c r="AS16" s="314"/>
      <c r="AT16" s="315"/>
      <c r="AU16" s="397"/>
      <c r="AV16" s="398"/>
      <c r="AW16" s="398"/>
      <c r="AX16" s="398"/>
      <c r="AY16" s="320" t="s">
        <v>124</v>
      </c>
      <c r="AZ16" s="321"/>
      <c r="BA16" s="321"/>
      <c r="BB16" s="321"/>
      <c r="BC16" s="321"/>
      <c r="BD16" s="321"/>
      <c r="BE16" s="321"/>
      <c r="BF16" s="321"/>
      <c r="BG16" s="321"/>
      <c r="BH16" s="321"/>
      <c r="BI16" s="321"/>
      <c r="BJ16" s="321"/>
      <c r="BK16" s="321"/>
      <c r="BL16" s="321"/>
      <c r="BM16" s="322"/>
      <c r="BN16" s="340">
        <v>27084788</v>
      </c>
      <c r="BO16" s="341"/>
      <c r="BP16" s="341"/>
      <c r="BQ16" s="341"/>
      <c r="BR16" s="341"/>
      <c r="BS16" s="341"/>
      <c r="BT16" s="341"/>
      <c r="BU16" s="342"/>
      <c r="BV16" s="340">
        <v>26027980</v>
      </c>
      <c r="BW16" s="341"/>
      <c r="BX16" s="341"/>
      <c r="BY16" s="341"/>
      <c r="BZ16" s="341"/>
      <c r="CA16" s="341"/>
      <c r="CB16" s="341"/>
      <c r="CC16" s="342"/>
      <c r="CD16" s="111"/>
      <c r="CE16" s="338"/>
      <c r="CF16" s="338"/>
      <c r="CG16" s="338"/>
      <c r="CH16" s="338"/>
      <c r="CI16" s="338"/>
      <c r="CJ16" s="338"/>
      <c r="CK16" s="338"/>
      <c r="CL16" s="338"/>
      <c r="CM16" s="338"/>
      <c r="CN16" s="338"/>
      <c r="CO16" s="338"/>
      <c r="CP16" s="338"/>
      <c r="CQ16" s="338"/>
      <c r="CR16" s="338"/>
      <c r="CS16" s="339"/>
      <c r="CT16" s="310"/>
      <c r="CU16" s="311"/>
      <c r="CV16" s="311"/>
      <c r="CW16" s="311"/>
      <c r="CX16" s="311"/>
      <c r="CY16" s="311"/>
      <c r="CZ16" s="311"/>
      <c r="DA16" s="312"/>
      <c r="DB16" s="310"/>
      <c r="DC16" s="311"/>
      <c r="DD16" s="311"/>
      <c r="DE16" s="311"/>
      <c r="DF16" s="311"/>
      <c r="DG16" s="311"/>
      <c r="DH16" s="311"/>
      <c r="DI16" s="312"/>
      <c r="DJ16" s="96"/>
      <c r="DK16" s="96"/>
      <c r="DL16" s="96"/>
      <c r="DM16" s="96"/>
      <c r="DN16" s="96"/>
      <c r="DO16" s="96"/>
    </row>
    <row r="17" spans="1:119" ht="18.75" customHeight="1" thickBot="1" x14ac:dyDescent="0.2">
      <c r="A17" s="97"/>
      <c r="B17" s="462"/>
      <c r="C17" s="463"/>
      <c r="D17" s="463"/>
      <c r="E17" s="463"/>
      <c r="F17" s="463"/>
      <c r="G17" s="463"/>
      <c r="H17" s="463"/>
      <c r="I17" s="463"/>
      <c r="J17" s="463"/>
      <c r="K17" s="464"/>
      <c r="L17" s="112"/>
      <c r="M17" s="425" t="s">
        <v>125</v>
      </c>
      <c r="N17" s="426"/>
      <c r="O17" s="426"/>
      <c r="P17" s="426"/>
      <c r="Q17" s="427"/>
      <c r="R17" s="428" t="s">
        <v>126</v>
      </c>
      <c r="S17" s="429"/>
      <c r="T17" s="429"/>
      <c r="U17" s="429"/>
      <c r="V17" s="430"/>
      <c r="W17" s="431" t="s">
        <v>127</v>
      </c>
      <c r="X17" s="353"/>
      <c r="Y17" s="353"/>
      <c r="Z17" s="353"/>
      <c r="AA17" s="353"/>
      <c r="AB17" s="354"/>
      <c r="AC17" s="316">
        <v>58053</v>
      </c>
      <c r="AD17" s="317"/>
      <c r="AE17" s="317"/>
      <c r="AF17" s="317"/>
      <c r="AG17" s="318"/>
      <c r="AH17" s="316">
        <v>58037</v>
      </c>
      <c r="AI17" s="317"/>
      <c r="AJ17" s="317"/>
      <c r="AK17" s="317"/>
      <c r="AL17" s="319"/>
      <c r="AM17" s="409"/>
      <c r="AN17" s="314"/>
      <c r="AO17" s="314"/>
      <c r="AP17" s="314"/>
      <c r="AQ17" s="314"/>
      <c r="AR17" s="314"/>
      <c r="AS17" s="314"/>
      <c r="AT17" s="315"/>
      <c r="AU17" s="397"/>
      <c r="AV17" s="398"/>
      <c r="AW17" s="398"/>
      <c r="AX17" s="398"/>
      <c r="AY17" s="320" t="s">
        <v>128</v>
      </c>
      <c r="AZ17" s="321"/>
      <c r="BA17" s="321"/>
      <c r="BB17" s="321"/>
      <c r="BC17" s="321"/>
      <c r="BD17" s="321"/>
      <c r="BE17" s="321"/>
      <c r="BF17" s="321"/>
      <c r="BG17" s="321"/>
      <c r="BH17" s="321"/>
      <c r="BI17" s="321"/>
      <c r="BJ17" s="321"/>
      <c r="BK17" s="321"/>
      <c r="BL17" s="321"/>
      <c r="BM17" s="322"/>
      <c r="BN17" s="340">
        <v>33330876</v>
      </c>
      <c r="BO17" s="341"/>
      <c r="BP17" s="341"/>
      <c r="BQ17" s="341"/>
      <c r="BR17" s="341"/>
      <c r="BS17" s="341"/>
      <c r="BT17" s="341"/>
      <c r="BU17" s="342"/>
      <c r="BV17" s="340">
        <v>32195469</v>
      </c>
      <c r="BW17" s="341"/>
      <c r="BX17" s="341"/>
      <c r="BY17" s="341"/>
      <c r="BZ17" s="341"/>
      <c r="CA17" s="341"/>
      <c r="CB17" s="341"/>
      <c r="CC17" s="342"/>
      <c r="CD17" s="111"/>
      <c r="CE17" s="338"/>
      <c r="CF17" s="338"/>
      <c r="CG17" s="338"/>
      <c r="CH17" s="338"/>
      <c r="CI17" s="338"/>
      <c r="CJ17" s="338"/>
      <c r="CK17" s="338"/>
      <c r="CL17" s="338"/>
      <c r="CM17" s="338"/>
      <c r="CN17" s="338"/>
      <c r="CO17" s="338"/>
      <c r="CP17" s="338"/>
      <c r="CQ17" s="338"/>
      <c r="CR17" s="338"/>
      <c r="CS17" s="339"/>
      <c r="CT17" s="310"/>
      <c r="CU17" s="311"/>
      <c r="CV17" s="311"/>
      <c r="CW17" s="311"/>
      <c r="CX17" s="311"/>
      <c r="CY17" s="311"/>
      <c r="CZ17" s="311"/>
      <c r="DA17" s="312"/>
      <c r="DB17" s="310"/>
      <c r="DC17" s="311"/>
      <c r="DD17" s="311"/>
      <c r="DE17" s="311"/>
      <c r="DF17" s="311"/>
      <c r="DG17" s="311"/>
      <c r="DH17" s="311"/>
      <c r="DI17" s="312"/>
      <c r="DJ17" s="96"/>
      <c r="DK17" s="96"/>
      <c r="DL17" s="96"/>
      <c r="DM17" s="96"/>
      <c r="DN17" s="96"/>
      <c r="DO17" s="96"/>
    </row>
    <row r="18" spans="1:119" ht="18.75" customHeight="1" thickBot="1" x14ac:dyDescent="0.2">
      <c r="A18" s="97"/>
      <c r="B18" s="402" t="s">
        <v>129</v>
      </c>
      <c r="C18" s="403"/>
      <c r="D18" s="403"/>
      <c r="E18" s="404"/>
      <c r="F18" s="404"/>
      <c r="G18" s="404"/>
      <c r="H18" s="404"/>
      <c r="I18" s="404"/>
      <c r="J18" s="404"/>
      <c r="K18" s="404"/>
      <c r="L18" s="405">
        <v>27.55</v>
      </c>
      <c r="M18" s="405"/>
      <c r="N18" s="405"/>
      <c r="O18" s="405"/>
      <c r="P18" s="405"/>
      <c r="Q18" s="405"/>
      <c r="R18" s="406"/>
      <c r="S18" s="406"/>
      <c r="T18" s="406"/>
      <c r="U18" s="406"/>
      <c r="V18" s="407"/>
      <c r="W18" s="421"/>
      <c r="X18" s="422"/>
      <c r="Y18" s="422"/>
      <c r="Z18" s="422"/>
      <c r="AA18" s="422"/>
      <c r="AB18" s="432"/>
      <c r="AC18" s="304">
        <v>77.8</v>
      </c>
      <c r="AD18" s="305"/>
      <c r="AE18" s="305"/>
      <c r="AF18" s="305"/>
      <c r="AG18" s="408"/>
      <c r="AH18" s="304">
        <v>78.2</v>
      </c>
      <c r="AI18" s="305"/>
      <c r="AJ18" s="305"/>
      <c r="AK18" s="305"/>
      <c r="AL18" s="306"/>
      <c r="AM18" s="409"/>
      <c r="AN18" s="314"/>
      <c r="AO18" s="314"/>
      <c r="AP18" s="314"/>
      <c r="AQ18" s="314"/>
      <c r="AR18" s="314"/>
      <c r="AS18" s="314"/>
      <c r="AT18" s="315"/>
      <c r="AU18" s="397"/>
      <c r="AV18" s="398"/>
      <c r="AW18" s="398"/>
      <c r="AX18" s="398"/>
      <c r="AY18" s="320" t="s">
        <v>130</v>
      </c>
      <c r="AZ18" s="321"/>
      <c r="BA18" s="321"/>
      <c r="BB18" s="321"/>
      <c r="BC18" s="321"/>
      <c r="BD18" s="321"/>
      <c r="BE18" s="321"/>
      <c r="BF18" s="321"/>
      <c r="BG18" s="321"/>
      <c r="BH18" s="321"/>
      <c r="BI18" s="321"/>
      <c r="BJ18" s="321"/>
      <c r="BK18" s="321"/>
      <c r="BL18" s="321"/>
      <c r="BM18" s="322"/>
      <c r="BN18" s="340">
        <v>34509031</v>
      </c>
      <c r="BO18" s="341"/>
      <c r="BP18" s="341"/>
      <c r="BQ18" s="341"/>
      <c r="BR18" s="341"/>
      <c r="BS18" s="341"/>
      <c r="BT18" s="341"/>
      <c r="BU18" s="342"/>
      <c r="BV18" s="340">
        <v>33950790</v>
      </c>
      <c r="BW18" s="341"/>
      <c r="BX18" s="341"/>
      <c r="BY18" s="341"/>
      <c r="BZ18" s="341"/>
      <c r="CA18" s="341"/>
      <c r="CB18" s="341"/>
      <c r="CC18" s="342"/>
      <c r="CD18" s="111"/>
      <c r="CE18" s="338"/>
      <c r="CF18" s="338"/>
      <c r="CG18" s="338"/>
      <c r="CH18" s="338"/>
      <c r="CI18" s="338"/>
      <c r="CJ18" s="338"/>
      <c r="CK18" s="338"/>
      <c r="CL18" s="338"/>
      <c r="CM18" s="338"/>
      <c r="CN18" s="338"/>
      <c r="CO18" s="338"/>
      <c r="CP18" s="338"/>
      <c r="CQ18" s="338"/>
      <c r="CR18" s="338"/>
      <c r="CS18" s="339"/>
      <c r="CT18" s="310"/>
      <c r="CU18" s="311"/>
      <c r="CV18" s="311"/>
      <c r="CW18" s="311"/>
      <c r="CX18" s="311"/>
      <c r="CY18" s="311"/>
      <c r="CZ18" s="311"/>
      <c r="DA18" s="312"/>
      <c r="DB18" s="310"/>
      <c r="DC18" s="311"/>
      <c r="DD18" s="311"/>
      <c r="DE18" s="311"/>
      <c r="DF18" s="311"/>
      <c r="DG18" s="311"/>
      <c r="DH18" s="311"/>
      <c r="DI18" s="312"/>
      <c r="DJ18" s="96"/>
      <c r="DK18" s="96"/>
      <c r="DL18" s="96"/>
      <c r="DM18" s="96"/>
      <c r="DN18" s="96"/>
      <c r="DO18" s="96"/>
    </row>
    <row r="19" spans="1:119" ht="18.75" customHeight="1" thickBot="1" x14ac:dyDescent="0.2">
      <c r="A19" s="97"/>
      <c r="B19" s="402" t="s">
        <v>131</v>
      </c>
      <c r="C19" s="403"/>
      <c r="D19" s="403"/>
      <c r="E19" s="404"/>
      <c r="F19" s="404"/>
      <c r="G19" s="404"/>
      <c r="H19" s="404"/>
      <c r="I19" s="404"/>
      <c r="J19" s="404"/>
      <c r="K19" s="404"/>
      <c r="L19" s="410">
        <v>6912</v>
      </c>
      <c r="M19" s="410"/>
      <c r="N19" s="410"/>
      <c r="O19" s="410"/>
      <c r="P19" s="410"/>
      <c r="Q19" s="410"/>
      <c r="R19" s="411"/>
      <c r="S19" s="411"/>
      <c r="T19" s="411"/>
      <c r="U19" s="411"/>
      <c r="V19" s="412"/>
      <c r="W19" s="419"/>
      <c r="X19" s="420"/>
      <c r="Y19" s="420"/>
      <c r="Z19" s="420"/>
      <c r="AA19" s="420"/>
      <c r="AB19" s="420"/>
      <c r="AC19" s="423"/>
      <c r="AD19" s="423"/>
      <c r="AE19" s="423"/>
      <c r="AF19" s="423"/>
      <c r="AG19" s="423"/>
      <c r="AH19" s="423"/>
      <c r="AI19" s="423"/>
      <c r="AJ19" s="423"/>
      <c r="AK19" s="423"/>
      <c r="AL19" s="424"/>
      <c r="AM19" s="409"/>
      <c r="AN19" s="314"/>
      <c r="AO19" s="314"/>
      <c r="AP19" s="314"/>
      <c r="AQ19" s="314"/>
      <c r="AR19" s="314"/>
      <c r="AS19" s="314"/>
      <c r="AT19" s="315"/>
      <c r="AU19" s="397"/>
      <c r="AV19" s="398"/>
      <c r="AW19" s="398"/>
      <c r="AX19" s="398"/>
      <c r="AY19" s="320" t="s">
        <v>132</v>
      </c>
      <c r="AZ19" s="321"/>
      <c r="BA19" s="321"/>
      <c r="BB19" s="321"/>
      <c r="BC19" s="321"/>
      <c r="BD19" s="321"/>
      <c r="BE19" s="321"/>
      <c r="BF19" s="321"/>
      <c r="BG19" s="321"/>
      <c r="BH19" s="321"/>
      <c r="BI19" s="321"/>
      <c r="BJ19" s="321"/>
      <c r="BK19" s="321"/>
      <c r="BL19" s="321"/>
      <c r="BM19" s="322"/>
      <c r="BN19" s="340">
        <v>44321339</v>
      </c>
      <c r="BO19" s="341"/>
      <c r="BP19" s="341"/>
      <c r="BQ19" s="341"/>
      <c r="BR19" s="341"/>
      <c r="BS19" s="341"/>
      <c r="BT19" s="341"/>
      <c r="BU19" s="342"/>
      <c r="BV19" s="340">
        <v>42333350</v>
      </c>
      <c r="BW19" s="341"/>
      <c r="BX19" s="341"/>
      <c r="BY19" s="341"/>
      <c r="BZ19" s="341"/>
      <c r="CA19" s="341"/>
      <c r="CB19" s="341"/>
      <c r="CC19" s="342"/>
      <c r="CD19" s="111"/>
      <c r="CE19" s="338"/>
      <c r="CF19" s="338"/>
      <c r="CG19" s="338"/>
      <c r="CH19" s="338"/>
      <c r="CI19" s="338"/>
      <c r="CJ19" s="338"/>
      <c r="CK19" s="338"/>
      <c r="CL19" s="338"/>
      <c r="CM19" s="338"/>
      <c r="CN19" s="338"/>
      <c r="CO19" s="338"/>
      <c r="CP19" s="338"/>
      <c r="CQ19" s="338"/>
      <c r="CR19" s="338"/>
      <c r="CS19" s="339"/>
      <c r="CT19" s="310"/>
      <c r="CU19" s="311"/>
      <c r="CV19" s="311"/>
      <c r="CW19" s="311"/>
      <c r="CX19" s="311"/>
      <c r="CY19" s="311"/>
      <c r="CZ19" s="311"/>
      <c r="DA19" s="312"/>
      <c r="DB19" s="310"/>
      <c r="DC19" s="311"/>
      <c r="DD19" s="311"/>
      <c r="DE19" s="311"/>
      <c r="DF19" s="311"/>
      <c r="DG19" s="311"/>
      <c r="DH19" s="311"/>
      <c r="DI19" s="312"/>
      <c r="DJ19" s="96"/>
      <c r="DK19" s="96"/>
      <c r="DL19" s="96"/>
      <c r="DM19" s="96"/>
      <c r="DN19" s="96"/>
      <c r="DO19" s="96"/>
    </row>
    <row r="20" spans="1:119" ht="18.75" customHeight="1" thickBot="1" x14ac:dyDescent="0.2">
      <c r="A20" s="97"/>
      <c r="B20" s="402" t="s">
        <v>133</v>
      </c>
      <c r="C20" s="403"/>
      <c r="D20" s="403"/>
      <c r="E20" s="404"/>
      <c r="F20" s="404"/>
      <c r="G20" s="404"/>
      <c r="H20" s="404"/>
      <c r="I20" s="404"/>
      <c r="J20" s="404"/>
      <c r="K20" s="404"/>
      <c r="L20" s="410">
        <v>90404</v>
      </c>
      <c r="M20" s="410"/>
      <c r="N20" s="410"/>
      <c r="O20" s="410"/>
      <c r="P20" s="410"/>
      <c r="Q20" s="410"/>
      <c r="R20" s="411"/>
      <c r="S20" s="411"/>
      <c r="T20" s="411"/>
      <c r="U20" s="411"/>
      <c r="V20" s="412"/>
      <c r="W20" s="421"/>
      <c r="X20" s="422"/>
      <c r="Y20" s="422"/>
      <c r="Z20" s="422"/>
      <c r="AA20" s="422"/>
      <c r="AB20" s="422"/>
      <c r="AC20" s="413"/>
      <c r="AD20" s="413"/>
      <c r="AE20" s="413"/>
      <c r="AF20" s="413"/>
      <c r="AG20" s="413"/>
      <c r="AH20" s="413"/>
      <c r="AI20" s="413"/>
      <c r="AJ20" s="413"/>
      <c r="AK20" s="413"/>
      <c r="AL20" s="414"/>
      <c r="AM20" s="415"/>
      <c r="AN20" s="387"/>
      <c r="AO20" s="387"/>
      <c r="AP20" s="387"/>
      <c r="AQ20" s="387"/>
      <c r="AR20" s="387"/>
      <c r="AS20" s="387"/>
      <c r="AT20" s="388"/>
      <c r="AU20" s="416"/>
      <c r="AV20" s="417"/>
      <c r="AW20" s="417"/>
      <c r="AX20" s="418"/>
      <c r="AY20" s="320"/>
      <c r="AZ20" s="321"/>
      <c r="BA20" s="321"/>
      <c r="BB20" s="321"/>
      <c r="BC20" s="321"/>
      <c r="BD20" s="321"/>
      <c r="BE20" s="321"/>
      <c r="BF20" s="321"/>
      <c r="BG20" s="321"/>
      <c r="BH20" s="321"/>
      <c r="BI20" s="321"/>
      <c r="BJ20" s="321"/>
      <c r="BK20" s="321"/>
      <c r="BL20" s="321"/>
      <c r="BM20" s="322"/>
      <c r="BN20" s="340"/>
      <c r="BO20" s="341"/>
      <c r="BP20" s="341"/>
      <c r="BQ20" s="341"/>
      <c r="BR20" s="341"/>
      <c r="BS20" s="341"/>
      <c r="BT20" s="341"/>
      <c r="BU20" s="342"/>
      <c r="BV20" s="340"/>
      <c r="BW20" s="341"/>
      <c r="BX20" s="341"/>
      <c r="BY20" s="341"/>
      <c r="BZ20" s="341"/>
      <c r="CA20" s="341"/>
      <c r="CB20" s="341"/>
      <c r="CC20" s="342"/>
      <c r="CD20" s="111"/>
      <c r="CE20" s="338"/>
      <c r="CF20" s="338"/>
      <c r="CG20" s="338"/>
      <c r="CH20" s="338"/>
      <c r="CI20" s="338"/>
      <c r="CJ20" s="338"/>
      <c r="CK20" s="338"/>
      <c r="CL20" s="338"/>
      <c r="CM20" s="338"/>
      <c r="CN20" s="338"/>
      <c r="CO20" s="338"/>
      <c r="CP20" s="338"/>
      <c r="CQ20" s="338"/>
      <c r="CR20" s="338"/>
      <c r="CS20" s="339"/>
      <c r="CT20" s="310"/>
      <c r="CU20" s="311"/>
      <c r="CV20" s="311"/>
      <c r="CW20" s="311"/>
      <c r="CX20" s="311"/>
      <c r="CY20" s="311"/>
      <c r="CZ20" s="311"/>
      <c r="DA20" s="312"/>
      <c r="DB20" s="310"/>
      <c r="DC20" s="311"/>
      <c r="DD20" s="311"/>
      <c r="DE20" s="311"/>
      <c r="DF20" s="311"/>
      <c r="DG20" s="311"/>
      <c r="DH20" s="311"/>
      <c r="DI20" s="312"/>
      <c r="DJ20" s="96"/>
      <c r="DK20" s="96"/>
      <c r="DL20" s="96"/>
      <c r="DM20" s="96"/>
      <c r="DN20" s="96"/>
      <c r="DO20" s="96"/>
    </row>
    <row r="21" spans="1:119" ht="18.75" customHeight="1" x14ac:dyDescent="0.15">
      <c r="A21" s="97"/>
      <c r="B21" s="399" t="s">
        <v>134</v>
      </c>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1"/>
      <c r="AY21" s="320"/>
      <c r="AZ21" s="321"/>
      <c r="BA21" s="321"/>
      <c r="BB21" s="321"/>
      <c r="BC21" s="321"/>
      <c r="BD21" s="321"/>
      <c r="BE21" s="321"/>
      <c r="BF21" s="321"/>
      <c r="BG21" s="321"/>
      <c r="BH21" s="321"/>
      <c r="BI21" s="321"/>
      <c r="BJ21" s="321"/>
      <c r="BK21" s="321"/>
      <c r="BL21" s="321"/>
      <c r="BM21" s="322"/>
      <c r="BN21" s="340"/>
      <c r="BO21" s="341"/>
      <c r="BP21" s="341"/>
      <c r="BQ21" s="341"/>
      <c r="BR21" s="341"/>
      <c r="BS21" s="341"/>
      <c r="BT21" s="341"/>
      <c r="BU21" s="342"/>
      <c r="BV21" s="340"/>
      <c r="BW21" s="341"/>
      <c r="BX21" s="341"/>
      <c r="BY21" s="341"/>
      <c r="BZ21" s="341"/>
      <c r="CA21" s="341"/>
      <c r="CB21" s="341"/>
      <c r="CC21" s="342"/>
      <c r="CD21" s="111"/>
      <c r="CE21" s="338"/>
      <c r="CF21" s="338"/>
      <c r="CG21" s="338"/>
      <c r="CH21" s="338"/>
      <c r="CI21" s="338"/>
      <c r="CJ21" s="338"/>
      <c r="CK21" s="338"/>
      <c r="CL21" s="338"/>
      <c r="CM21" s="338"/>
      <c r="CN21" s="338"/>
      <c r="CO21" s="338"/>
      <c r="CP21" s="338"/>
      <c r="CQ21" s="338"/>
      <c r="CR21" s="338"/>
      <c r="CS21" s="339"/>
      <c r="CT21" s="310"/>
      <c r="CU21" s="311"/>
      <c r="CV21" s="311"/>
      <c r="CW21" s="311"/>
      <c r="CX21" s="311"/>
      <c r="CY21" s="311"/>
      <c r="CZ21" s="311"/>
      <c r="DA21" s="312"/>
      <c r="DB21" s="310"/>
      <c r="DC21" s="311"/>
      <c r="DD21" s="311"/>
      <c r="DE21" s="311"/>
      <c r="DF21" s="311"/>
      <c r="DG21" s="311"/>
      <c r="DH21" s="311"/>
      <c r="DI21" s="312"/>
      <c r="DJ21" s="96"/>
      <c r="DK21" s="96"/>
      <c r="DL21" s="96"/>
      <c r="DM21" s="96"/>
      <c r="DN21" s="96"/>
      <c r="DO21" s="96"/>
    </row>
    <row r="22" spans="1:119" ht="18.75" customHeight="1" thickBot="1" x14ac:dyDescent="0.2">
      <c r="A22" s="97"/>
      <c r="B22" s="369" t="s">
        <v>135</v>
      </c>
      <c r="C22" s="370"/>
      <c r="D22" s="371"/>
      <c r="E22" s="378" t="s">
        <v>0</v>
      </c>
      <c r="F22" s="353"/>
      <c r="G22" s="353"/>
      <c r="H22" s="353"/>
      <c r="I22" s="353"/>
      <c r="J22" s="353"/>
      <c r="K22" s="354"/>
      <c r="L22" s="378" t="s">
        <v>136</v>
      </c>
      <c r="M22" s="353"/>
      <c r="N22" s="353"/>
      <c r="O22" s="353"/>
      <c r="P22" s="354"/>
      <c r="Q22" s="363" t="s">
        <v>137</v>
      </c>
      <c r="R22" s="364"/>
      <c r="S22" s="364"/>
      <c r="T22" s="364"/>
      <c r="U22" s="364"/>
      <c r="V22" s="379"/>
      <c r="W22" s="381" t="s">
        <v>138</v>
      </c>
      <c r="X22" s="370"/>
      <c r="Y22" s="371"/>
      <c r="Z22" s="378" t="s">
        <v>0</v>
      </c>
      <c r="AA22" s="353"/>
      <c r="AB22" s="353"/>
      <c r="AC22" s="353"/>
      <c r="AD22" s="353"/>
      <c r="AE22" s="353"/>
      <c r="AF22" s="353"/>
      <c r="AG22" s="354"/>
      <c r="AH22" s="352" t="s">
        <v>139</v>
      </c>
      <c r="AI22" s="353"/>
      <c r="AJ22" s="353"/>
      <c r="AK22" s="353"/>
      <c r="AL22" s="354"/>
      <c r="AM22" s="352" t="s">
        <v>140</v>
      </c>
      <c r="AN22" s="358"/>
      <c r="AO22" s="358"/>
      <c r="AP22" s="358"/>
      <c r="AQ22" s="358"/>
      <c r="AR22" s="359"/>
      <c r="AS22" s="363" t="s">
        <v>137</v>
      </c>
      <c r="AT22" s="364"/>
      <c r="AU22" s="364"/>
      <c r="AV22" s="364"/>
      <c r="AW22" s="364"/>
      <c r="AX22" s="365"/>
      <c r="AY22" s="307"/>
      <c r="AZ22" s="308"/>
      <c r="BA22" s="308"/>
      <c r="BB22" s="308"/>
      <c r="BC22" s="308"/>
      <c r="BD22" s="308"/>
      <c r="BE22" s="308"/>
      <c r="BF22" s="308"/>
      <c r="BG22" s="308"/>
      <c r="BH22" s="308"/>
      <c r="BI22" s="308"/>
      <c r="BJ22" s="308"/>
      <c r="BK22" s="308"/>
      <c r="BL22" s="308"/>
      <c r="BM22" s="309"/>
      <c r="BN22" s="343"/>
      <c r="BO22" s="344"/>
      <c r="BP22" s="344"/>
      <c r="BQ22" s="344"/>
      <c r="BR22" s="344"/>
      <c r="BS22" s="344"/>
      <c r="BT22" s="344"/>
      <c r="BU22" s="345"/>
      <c r="BV22" s="343"/>
      <c r="BW22" s="344"/>
      <c r="BX22" s="344"/>
      <c r="BY22" s="344"/>
      <c r="BZ22" s="344"/>
      <c r="CA22" s="344"/>
      <c r="CB22" s="344"/>
      <c r="CC22" s="345"/>
      <c r="CD22" s="111"/>
      <c r="CE22" s="338"/>
      <c r="CF22" s="338"/>
      <c r="CG22" s="338"/>
      <c r="CH22" s="338"/>
      <c r="CI22" s="338"/>
      <c r="CJ22" s="338"/>
      <c r="CK22" s="338"/>
      <c r="CL22" s="338"/>
      <c r="CM22" s="338"/>
      <c r="CN22" s="338"/>
      <c r="CO22" s="338"/>
      <c r="CP22" s="338"/>
      <c r="CQ22" s="338"/>
      <c r="CR22" s="338"/>
      <c r="CS22" s="339"/>
      <c r="CT22" s="310"/>
      <c r="CU22" s="311"/>
      <c r="CV22" s="311"/>
      <c r="CW22" s="311"/>
      <c r="CX22" s="311"/>
      <c r="CY22" s="311"/>
      <c r="CZ22" s="311"/>
      <c r="DA22" s="312"/>
      <c r="DB22" s="310"/>
      <c r="DC22" s="311"/>
      <c r="DD22" s="311"/>
      <c r="DE22" s="311"/>
      <c r="DF22" s="311"/>
      <c r="DG22" s="311"/>
      <c r="DH22" s="311"/>
      <c r="DI22" s="312"/>
      <c r="DJ22" s="96"/>
      <c r="DK22" s="96"/>
      <c r="DL22" s="96"/>
      <c r="DM22" s="96"/>
      <c r="DN22" s="96"/>
      <c r="DO22" s="96"/>
    </row>
    <row r="23" spans="1:119" ht="18.75" customHeight="1" x14ac:dyDescent="0.15">
      <c r="A23" s="97"/>
      <c r="B23" s="372"/>
      <c r="C23" s="373"/>
      <c r="D23" s="374"/>
      <c r="E23" s="355"/>
      <c r="F23" s="356"/>
      <c r="G23" s="356"/>
      <c r="H23" s="356"/>
      <c r="I23" s="356"/>
      <c r="J23" s="356"/>
      <c r="K23" s="357"/>
      <c r="L23" s="355"/>
      <c r="M23" s="356"/>
      <c r="N23" s="356"/>
      <c r="O23" s="356"/>
      <c r="P23" s="357"/>
      <c r="Q23" s="366"/>
      <c r="R23" s="367"/>
      <c r="S23" s="367"/>
      <c r="T23" s="367"/>
      <c r="U23" s="367"/>
      <c r="V23" s="380"/>
      <c r="W23" s="382"/>
      <c r="X23" s="373"/>
      <c r="Y23" s="374"/>
      <c r="Z23" s="355"/>
      <c r="AA23" s="356"/>
      <c r="AB23" s="356"/>
      <c r="AC23" s="356"/>
      <c r="AD23" s="356"/>
      <c r="AE23" s="356"/>
      <c r="AF23" s="356"/>
      <c r="AG23" s="357"/>
      <c r="AH23" s="355"/>
      <c r="AI23" s="356"/>
      <c r="AJ23" s="356"/>
      <c r="AK23" s="356"/>
      <c r="AL23" s="357"/>
      <c r="AM23" s="360"/>
      <c r="AN23" s="361"/>
      <c r="AO23" s="361"/>
      <c r="AP23" s="361"/>
      <c r="AQ23" s="361"/>
      <c r="AR23" s="362"/>
      <c r="AS23" s="366"/>
      <c r="AT23" s="367"/>
      <c r="AU23" s="367"/>
      <c r="AV23" s="367"/>
      <c r="AW23" s="367"/>
      <c r="AX23" s="368"/>
      <c r="AY23" s="332" t="s">
        <v>141</v>
      </c>
      <c r="AZ23" s="333"/>
      <c r="BA23" s="333"/>
      <c r="BB23" s="333"/>
      <c r="BC23" s="333"/>
      <c r="BD23" s="333"/>
      <c r="BE23" s="333"/>
      <c r="BF23" s="333"/>
      <c r="BG23" s="333"/>
      <c r="BH23" s="333"/>
      <c r="BI23" s="333"/>
      <c r="BJ23" s="333"/>
      <c r="BK23" s="333"/>
      <c r="BL23" s="333"/>
      <c r="BM23" s="334"/>
      <c r="BN23" s="340">
        <v>36565792</v>
      </c>
      <c r="BO23" s="341"/>
      <c r="BP23" s="341"/>
      <c r="BQ23" s="341"/>
      <c r="BR23" s="341"/>
      <c r="BS23" s="341"/>
      <c r="BT23" s="341"/>
      <c r="BU23" s="342"/>
      <c r="BV23" s="340">
        <v>35893791</v>
      </c>
      <c r="BW23" s="341"/>
      <c r="BX23" s="341"/>
      <c r="BY23" s="341"/>
      <c r="BZ23" s="341"/>
      <c r="CA23" s="341"/>
      <c r="CB23" s="341"/>
      <c r="CC23" s="342"/>
      <c r="CD23" s="111"/>
      <c r="CE23" s="338"/>
      <c r="CF23" s="338"/>
      <c r="CG23" s="338"/>
      <c r="CH23" s="338"/>
      <c r="CI23" s="338"/>
      <c r="CJ23" s="338"/>
      <c r="CK23" s="338"/>
      <c r="CL23" s="338"/>
      <c r="CM23" s="338"/>
      <c r="CN23" s="338"/>
      <c r="CO23" s="338"/>
      <c r="CP23" s="338"/>
      <c r="CQ23" s="338"/>
      <c r="CR23" s="338"/>
      <c r="CS23" s="339"/>
      <c r="CT23" s="310"/>
      <c r="CU23" s="311"/>
      <c r="CV23" s="311"/>
      <c r="CW23" s="311"/>
      <c r="CX23" s="311"/>
      <c r="CY23" s="311"/>
      <c r="CZ23" s="311"/>
      <c r="DA23" s="312"/>
      <c r="DB23" s="310"/>
      <c r="DC23" s="311"/>
      <c r="DD23" s="311"/>
      <c r="DE23" s="311"/>
      <c r="DF23" s="311"/>
      <c r="DG23" s="311"/>
      <c r="DH23" s="311"/>
      <c r="DI23" s="312"/>
      <c r="DJ23" s="96"/>
      <c r="DK23" s="96"/>
      <c r="DL23" s="96"/>
      <c r="DM23" s="96"/>
      <c r="DN23" s="96"/>
      <c r="DO23" s="96"/>
    </row>
    <row r="24" spans="1:119" ht="18.75" customHeight="1" thickBot="1" x14ac:dyDescent="0.2">
      <c r="A24" s="97"/>
      <c r="B24" s="372"/>
      <c r="C24" s="373"/>
      <c r="D24" s="374"/>
      <c r="E24" s="313" t="s">
        <v>142</v>
      </c>
      <c r="F24" s="314"/>
      <c r="G24" s="314"/>
      <c r="H24" s="314"/>
      <c r="I24" s="314"/>
      <c r="J24" s="314"/>
      <c r="K24" s="315"/>
      <c r="L24" s="316">
        <v>1</v>
      </c>
      <c r="M24" s="317"/>
      <c r="N24" s="317"/>
      <c r="O24" s="317"/>
      <c r="P24" s="318"/>
      <c r="Q24" s="316">
        <v>8415</v>
      </c>
      <c r="R24" s="317"/>
      <c r="S24" s="317"/>
      <c r="T24" s="317"/>
      <c r="U24" s="317"/>
      <c r="V24" s="318"/>
      <c r="W24" s="382"/>
      <c r="X24" s="373"/>
      <c r="Y24" s="374"/>
      <c r="Z24" s="313" t="s">
        <v>143</v>
      </c>
      <c r="AA24" s="314"/>
      <c r="AB24" s="314"/>
      <c r="AC24" s="314"/>
      <c r="AD24" s="314"/>
      <c r="AE24" s="314"/>
      <c r="AF24" s="314"/>
      <c r="AG24" s="315"/>
      <c r="AH24" s="316">
        <v>993</v>
      </c>
      <c r="AI24" s="317"/>
      <c r="AJ24" s="317"/>
      <c r="AK24" s="317"/>
      <c r="AL24" s="318"/>
      <c r="AM24" s="316">
        <v>3093195</v>
      </c>
      <c r="AN24" s="317"/>
      <c r="AO24" s="317"/>
      <c r="AP24" s="317"/>
      <c r="AQ24" s="317"/>
      <c r="AR24" s="318"/>
      <c r="AS24" s="316">
        <v>3115</v>
      </c>
      <c r="AT24" s="317"/>
      <c r="AU24" s="317"/>
      <c r="AV24" s="317"/>
      <c r="AW24" s="317"/>
      <c r="AX24" s="319"/>
      <c r="AY24" s="307" t="s">
        <v>144</v>
      </c>
      <c r="AZ24" s="308"/>
      <c r="BA24" s="308"/>
      <c r="BB24" s="308"/>
      <c r="BC24" s="308"/>
      <c r="BD24" s="308"/>
      <c r="BE24" s="308"/>
      <c r="BF24" s="308"/>
      <c r="BG24" s="308"/>
      <c r="BH24" s="308"/>
      <c r="BI24" s="308"/>
      <c r="BJ24" s="308"/>
      <c r="BK24" s="308"/>
      <c r="BL24" s="308"/>
      <c r="BM24" s="309"/>
      <c r="BN24" s="340">
        <v>18707129</v>
      </c>
      <c r="BO24" s="341"/>
      <c r="BP24" s="341"/>
      <c r="BQ24" s="341"/>
      <c r="BR24" s="341"/>
      <c r="BS24" s="341"/>
      <c r="BT24" s="341"/>
      <c r="BU24" s="342"/>
      <c r="BV24" s="340">
        <v>18217858</v>
      </c>
      <c r="BW24" s="341"/>
      <c r="BX24" s="341"/>
      <c r="BY24" s="341"/>
      <c r="BZ24" s="341"/>
      <c r="CA24" s="341"/>
      <c r="CB24" s="341"/>
      <c r="CC24" s="342"/>
      <c r="CD24" s="111"/>
      <c r="CE24" s="338"/>
      <c r="CF24" s="338"/>
      <c r="CG24" s="338"/>
      <c r="CH24" s="338"/>
      <c r="CI24" s="338"/>
      <c r="CJ24" s="338"/>
      <c r="CK24" s="338"/>
      <c r="CL24" s="338"/>
      <c r="CM24" s="338"/>
      <c r="CN24" s="338"/>
      <c r="CO24" s="338"/>
      <c r="CP24" s="338"/>
      <c r="CQ24" s="338"/>
      <c r="CR24" s="338"/>
      <c r="CS24" s="339"/>
      <c r="CT24" s="310"/>
      <c r="CU24" s="311"/>
      <c r="CV24" s="311"/>
      <c r="CW24" s="311"/>
      <c r="CX24" s="311"/>
      <c r="CY24" s="311"/>
      <c r="CZ24" s="311"/>
      <c r="DA24" s="312"/>
      <c r="DB24" s="310"/>
      <c r="DC24" s="311"/>
      <c r="DD24" s="311"/>
      <c r="DE24" s="311"/>
      <c r="DF24" s="311"/>
      <c r="DG24" s="311"/>
      <c r="DH24" s="311"/>
      <c r="DI24" s="312"/>
      <c r="DJ24" s="96"/>
      <c r="DK24" s="96"/>
      <c r="DL24" s="96"/>
      <c r="DM24" s="96"/>
      <c r="DN24" s="96"/>
      <c r="DO24" s="96"/>
    </row>
    <row r="25" spans="1:119" s="96" customFormat="1" ht="18.75" customHeight="1" x14ac:dyDescent="0.15">
      <c r="A25" s="97"/>
      <c r="B25" s="372"/>
      <c r="C25" s="373"/>
      <c r="D25" s="374"/>
      <c r="E25" s="313" t="s">
        <v>145</v>
      </c>
      <c r="F25" s="314"/>
      <c r="G25" s="314"/>
      <c r="H25" s="314"/>
      <c r="I25" s="314"/>
      <c r="J25" s="314"/>
      <c r="K25" s="315"/>
      <c r="L25" s="316">
        <v>1</v>
      </c>
      <c r="M25" s="317"/>
      <c r="N25" s="317"/>
      <c r="O25" s="317"/>
      <c r="P25" s="318"/>
      <c r="Q25" s="316">
        <v>7605</v>
      </c>
      <c r="R25" s="317"/>
      <c r="S25" s="317"/>
      <c r="T25" s="317"/>
      <c r="U25" s="317"/>
      <c r="V25" s="318"/>
      <c r="W25" s="382"/>
      <c r="X25" s="373"/>
      <c r="Y25" s="374"/>
      <c r="Z25" s="313" t="s">
        <v>146</v>
      </c>
      <c r="AA25" s="314"/>
      <c r="AB25" s="314"/>
      <c r="AC25" s="314"/>
      <c r="AD25" s="314"/>
      <c r="AE25" s="314"/>
      <c r="AF25" s="314"/>
      <c r="AG25" s="315"/>
      <c r="AH25" s="316" t="s">
        <v>110</v>
      </c>
      <c r="AI25" s="317"/>
      <c r="AJ25" s="317"/>
      <c r="AK25" s="317"/>
      <c r="AL25" s="318"/>
      <c r="AM25" s="316" t="s">
        <v>110</v>
      </c>
      <c r="AN25" s="317"/>
      <c r="AO25" s="317"/>
      <c r="AP25" s="317"/>
      <c r="AQ25" s="317"/>
      <c r="AR25" s="318"/>
      <c r="AS25" s="316" t="s">
        <v>110</v>
      </c>
      <c r="AT25" s="317"/>
      <c r="AU25" s="317"/>
      <c r="AV25" s="317"/>
      <c r="AW25" s="317"/>
      <c r="AX25" s="319"/>
      <c r="AY25" s="332" t="s">
        <v>147</v>
      </c>
      <c r="AZ25" s="333"/>
      <c r="BA25" s="333"/>
      <c r="BB25" s="333"/>
      <c r="BC25" s="333"/>
      <c r="BD25" s="333"/>
      <c r="BE25" s="333"/>
      <c r="BF25" s="333"/>
      <c r="BG25" s="333"/>
      <c r="BH25" s="333"/>
      <c r="BI25" s="333"/>
      <c r="BJ25" s="333"/>
      <c r="BK25" s="333"/>
      <c r="BL25" s="333"/>
      <c r="BM25" s="334"/>
      <c r="BN25" s="335">
        <v>25667750</v>
      </c>
      <c r="BO25" s="336"/>
      <c r="BP25" s="336"/>
      <c r="BQ25" s="336"/>
      <c r="BR25" s="336"/>
      <c r="BS25" s="336"/>
      <c r="BT25" s="336"/>
      <c r="BU25" s="337"/>
      <c r="BV25" s="335">
        <v>23717194</v>
      </c>
      <c r="BW25" s="336"/>
      <c r="BX25" s="336"/>
      <c r="BY25" s="336"/>
      <c r="BZ25" s="336"/>
      <c r="CA25" s="336"/>
      <c r="CB25" s="336"/>
      <c r="CC25" s="337"/>
      <c r="CD25" s="111"/>
      <c r="CE25" s="338"/>
      <c r="CF25" s="338"/>
      <c r="CG25" s="338"/>
      <c r="CH25" s="338"/>
      <c r="CI25" s="338"/>
      <c r="CJ25" s="338"/>
      <c r="CK25" s="338"/>
      <c r="CL25" s="338"/>
      <c r="CM25" s="338"/>
      <c r="CN25" s="338"/>
      <c r="CO25" s="338"/>
      <c r="CP25" s="338"/>
      <c r="CQ25" s="338"/>
      <c r="CR25" s="338"/>
      <c r="CS25" s="339"/>
      <c r="CT25" s="310"/>
      <c r="CU25" s="311"/>
      <c r="CV25" s="311"/>
      <c r="CW25" s="311"/>
      <c r="CX25" s="311"/>
      <c r="CY25" s="311"/>
      <c r="CZ25" s="311"/>
      <c r="DA25" s="312"/>
      <c r="DB25" s="310"/>
      <c r="DC25" s="311"/>
      <c r="DD25" s="311"/>
      <c r="DE25" s="311"/>
      <c r="DF25" s="311"/>
      <c r="DG25" s="311"/>
      <c r="DH25" s="311"/>
      <c r="DI25" s="312"/>
    </row>
    <row r="26" spans="1:119" s="96" customFormat="1" ht="18.75" customHeight="1" x14ac:dyDescent="0.15">
      <c r="A26" s="97"/>
      <c r="B26" s="372"/>
      <c r="C26" s="373"/>
      <c r="D26" s="374"/>
      <c r="E26" s="313" t="s">
        <v>148</v>
      </c>
      <c r="F26" s="314"/>
      <c r="G26" s="314"/>
      <c r="H26" s="314"/>
      <c r="I26" s="314"/>
      <c r="J26" s="314"/>
      <c r="K26" s="315"/>
      <c r="L26" s="316">
        <v>1</v>
      </c>
      <c r="M26" s="317"/>
      <c r="N26" s="317"/>
      <c r="O26" s="317"/>
      <c r="P26" s="318"/>
      <c r="Q26" s="316">
        <v>7458</v>
      </c>
      <c r="R26" s="317"/>
      <c r="S26" s="317"/>
      <c r="T26" s="317"/>
      <c r="U26" s="317"/>
      <c r="V26" s="318"/>
      <c r="W26" s="382"/>
      <c r="X26" s="373"/>
      <c r="Y26" s="374"/>
      <c r="Z26" s="313" t="s">
        <v>149</v>
      </c>
      <c r="AA26" s="395"/>
      <c r="AB26" s="395"/>
      <c r="AC26" s="395"/>
      <c r="AD26" s="395"/>
      <c r="AE26" s="395"/>
      <c r="AF26" s="395"/>
      <c r="AG26" s="396"/>
      <c r="AH26" s="316">
        <v>84</v>
      </c>
      <c r="AI26" s="317"/>
      <c r="AJ26" s="317"/>
      <c r="AK26" s="317"/>
      <c r="AL26" s="318"/>
      <c r="AM26" s="316">
        <v>271908</v>
      </c>
      <c r="AN26" s="317"/>
      <c r="AO26" s="317"/>
      <c r="AP26" s="317"/>
      <c r="AQ26" s="317"/>
      <c r="AR26" s="318"/>
      <c r="AS26" s="316">
        <v>3237</v>
      </c>
      <c r="AT26" s="317"/>
      <c r="AU26" s="317"/>
      <c r="AV26" s="317"/>
      <c r="AW26" s="317"/>
      <c r="AX26" s="319"/>
      <c r="AY26" s="349" t="s">
        <v>150</v>
      </c>
      <c r="AZ26" s="350"/>
      <c r="BA26" s="350"/>
      <c r="BB26" s="350"/>
      <c r="BC26" s="350"/>
      <c r="BD26" s="350"/>
      <c r="BE26" s="350"/>
      <c r="BF26" s="350"/>
      <c r="BG26" s="350"/>
      <c r="BH26" s="350"/>
      <c r="BI26" s="350"/>
      <c r="BJ26" s="350"/>
      <c r="BK26" s="350"/>
      <c r="BL26" s="350"/>
      <c r="BM26" s="351"/>
      <c r="BN26" s="340">
        <v>115000</v>
      </c>
      <c r="BO26" s="341"/>
      <c r="BP26" s="341"/>
      <c r="BQ26" s="341"/>
      <c r="BR26" s="341"/>
      <c r="BS26" s="341"/>
      <c r="BT26" s="341"/>
      <c r="BU26" s="342"/>
      <c r="BV26" s="340">
        <v>60000</v>
      </c>
      <c r="BW26" s="341"/>
      <c r="BX26" s="341"/>
      <c r="BY26" s="341"/>
      <c r="BZ26" s="341"/>
      <c r="CA26" s="341"/>
      <c r="CB26" s="341"/>
      <c r="CC26" s="342"/>
      <c r="CD26" s="111"/>
      <c r="CE26" s="338"/>
      <c r="CF26" s="338"/>
      <c r="CG26" s="338"/>
      <c r="CH26" s="338"/>
      <c r="CI26" s="338"/>
      <c r="CJ26" s="338"/>
      <c r="CK26" s="338"/>
      <c r="CL26" s="338"/>
      <c r="CM26" s="338"/>
      <c r="CN26" s="338"/>
      <c r="CO26" s="338"/>
      <c r="CP26" s="338"/>
      <c r="CQ26" s="338"/>
      <c r="CR26" s="338"/>
      <c r="CS26" s="339"/>
      <c r="CT26" s="310"/>
      <c r="CU26" s="311"/>
      <c r="CV26" s="311"/>
      <c r="CW26" s="311"/>
      <c r="CX26" s="311"/>
      <c r="CY26" s="311"/>
      <c r="CZ26" s="311"/>
      <c r="DA26" s="312"/>
      <c r="DB26" s="310"/>
      <c r="DC26" s="311"/>
      <c r="DD26" s="311"/>
      <c r="DE26" s="311"/>
      <c r="DF26" s="311"/>
      <c r="DG26" s="311"/>
      <c r="DH26" s="311"/>
      <c r="DI26" s="312"/>
    </row>
    <row r="27" spans="1:119" ht="18.75" customHeight="1" thickBot="1" x14ac:dyDescent="0.2">
      <c r="A27" s="97"/>
      <c r="B27" s="372"/>
      <c r="C27" s="373"/>
      <c r="D27" s="374"/>
      <c r="E27" s="313" t="s">
        <v>151</v>
      </c>
      <c r="F27" s="314"/>
      <c r="G27" s="314"/>
      <c r="H27" s="314"/>
      <c r="I27" s="314"/>
      <c r="J27" s="314"/>
      <c r="K27" s="315"/>
      <c r="L27" s="316">
        <v>1</v>
      </c>
      <c r="M27" s="317"/>
      <c r="N27" s="317"/>
      <c r="O27" s="317"/>
      <c r="P27" s="318"/>
      <c r="Q27" s="316">
        <v>6250</v>
      </c>
      <c r="R27" s="317"/>
      <c r="S27" s="317"/>
      <c r="T27" s="317"/>
      <c r="U27" s="317"/>
      <c r="V27" s="318"/>
      <c r="W27" s="382"/>
      <c r="X27" s="373"/>
      <c r="Y27" s="374"/>
      <c r="Z27" s="313" t="s">
        <v>152</v>
      </c>
      <c r="AA27" s="314"/>
      <c r="AB27" s="314"/>
      <c r="AC27" s="314"/>
      <c r="AD27" s="314"/>
      <c r="AE27" s="314"/>
      <c r="AF27" s="314"/>
      <c r="AG27" s="315"/>
      <c r="AH27" s="316">
        <v>16</v>
      </c>
      <c r="AI27" s="317"/>
      <c r="AJ27" s="317"/>
      <c r="AK27" s="317"/>
      <c r="AL27" s="318"/>
      <c r="AM27" s="316">
        <v>55632</v>
      </c>
      <c r="AN27" s="317"/>
      <c r="AO27" s="317"/>
      <c r="AP27" s="317"/>
      <c r="AQ27" s="317"/>
      <c r="AR27" s="318"/>
      <c r="AS27" s="316">
        <v>3477</v>
      </c>
      <c r="AT27" s="317"/>
      <c r="AU27" s="317"/>
      <c r="AV27" s="317"/>
      <c r="AW27" s="317"/>
      <c r="AX27" s="319"/>
      <c r="AY27" s="346" t="s">
        <v>153</v>
      </c>
      <c r="AZ27" s="347"/>
      <c r="BA27" s="347"/>
      <c r="BB27" s="347"/>
      <c r="BC27" s="347"/>
      <c r="BD27" s="347"/>
      <c r="BE27" s="347"/>
      <c r="BF27" s="347"/>
      <c r="BG27" s="347"/>
      <c r="BH27" s="347"/>
      <c r="BI27" s="347"/>
      <c r="BJ27" s="347"/>
      <c r="BK27" s="347"/>
      <c r="BL27" s="347"/>
      <c r="BM27" s="348"/>
      <c r="BN27" s="343" t="s">
        <v>110</v>
      </c>
      <c r="BO27" s="344"/>
      <c r="BP27" s="344"/>
      <c r="BQ27" s="344"/>
      <c r="BR27" s="344"/>
      <c r="BS27" s="344"/>
      <c r="BT27" s="344"/>
      <c r="BU27" s="345"/>
      <c r="BV27" s="343" t="s">
        <v>110</v>
      </c>
      <c r="BW27" s="344"/>
      <c r="BX27" s="344"/>
      <c r="BY27" s="344"/>
      <c r="BZ27" s="344"/>
      <c r="CA27" s="344"/>
      <c r="CB27" s="344"/>
      <c r="CC27" s="345"/>
      <c r="CD27" s="113"/>
      <c r="CE27" s="338"/>
      <c r="CF27" s="338"/>
      <c r="CG27" s="338"/>
      <c r="CH27" s="338"/>
      <c r="CI27" s="338"/>
      <c r="CJ27" s="338"/>
      <c r="CK27" s="338"/>
      <c r="CL27" s="338"/>
      <c r="CM27" s="338"/>
      <c r="CN27" s="338"/>
      <c r="CO27" s="338"/>
      <c r="CP27" s="338"/>
      <c r="CQ27" s="338"/>
      <c r="CR27" s="338"/>
      <c r="CS27" s="339"/>
      <c r="CT27" s="310"/>
      <c r="CU27" s="311"/>
      <c r="CV27" s="311"/>
      <c r="CW27" s="311"/>
      <c r="CX27" s="311"/>
      <c r="CY27" s="311"/>
      <c r="CZ27" s="311"/>
      <c r="DA27" s="312"/>
      <c r="DB27" s="310"/>
      <c r="DC27" s="311"/>
      <c r="DD27" s="311"/>
      <c r="DE27" s="311"/>
      <c r="DF27" s="311"/>
      <c r="DG27" s="311"/>
      <c r="DH27" s="311"/>
      <c r="DI27" s="312"/>
      <c r="DJ27" s="96"/>
      <c r="DK27" s="96"/>
      <c r="DL27" s="96"/>
      <c r="DM27" s="96"/>
      <c r="DN27" s="96"/>
      <c r="DO27" s="96"/>
    </row>
    <row r="28" spans="1:119" ht="18.75" customHeight="1" x14ac:dyDescent="0.15">
      <c r="A28" s="97"/>
      <c r="B28" s="372"/>
      <c r="C28" s="373"/>
      <c r="D28" s="374"/>
      <c r="E28" s="313" t="s">
        <v>154</v>
      </c>
      <c r="F28" s="314"/>
      <c r="G28" s="314"/>
      <c r="H28" s="314"/>
      <c r="I28" s="314"/>
      <c r="J28" s="314"/>
      <c r="K28" s="315"/>
      <c r="L28" s="316">
        <v>1</v>
      </c>
      <c r="M28" s="317"/>
      <c r="N28" s="317"/>
      <c r="O28" s="317"/>
      <c r="P28" s="318"/>
      <c r="Q28" s="316">
        <v>5600</v>
      </c>
      <c r="R28" s="317"/>
      <c r="S28" s="317"/>
      <c r="T28" s="317"/>
      <c r="U28" s="317"/>
      <c r="V28" s="318"/>
      <c r="W28" s="382"/>
      <c r="X28" s="373"/>
      <c r="Y28" s="374"/>
      <c r="Z28" s="313" t="s">
        <v>155</v>
      </c>
      <c r="AA28" s="314"/>
      <c r="AB28" s="314"/>
      <c r="AC28" s="314"/>
      <c r="AD28" s="314"/>
      <c r="AE28" s="314"/>
      <c r="AF28" s="314"/>
      <c r="AG28" s="315"/>
      <c r="AH28" s="316" t="s">
        <v>110</v>
      </c>
      <c r="AI28" s="317"/>
      <c r="AJ28" s="317"/>
      <c r="AK28" s="317"/>
      <c r="AL28" s="318"/>
      <c r="AM28" s="316" t="s">
        <v>110</v>
      </c>
      <c r="AN28" s="317"/>
      <c r="AO28" s="317"/>
      <c r="AP28" s="317"/>
      <c r="AQ28" s="317"/>
      <c r="AR28" s="318"/>
      <c r="AS28" s="316" t="s">
        <v>110</v>
      </c>
      <c r="AT28" s="317"/>
      <c r="AU28" s="317"/>
      <c r="AV28" s="317"/>
      <c r="AW28" s="317"/>
      <c r="AX28" s="319"/>
      <c r="AY28" s="323" t="s">
        <v>156</v>
      </c>
      <c r="AZ28" s="324"/>
      <c r="BA28" s="324"/>
      <c r="BB28" s="325"/>
      <c r="BC28" s="332" t="s">
        <v>22</v>
      </c>
      <c r="BD28" s="333"/>
      <c r="BE28" s="333"/>
      <c r="BF28" s="333"/>
      <c r="BG28" s="333"/>
      <c r="BH28" s="333"/>
      <c r="BI28" s="333"/>
      <c r="BJ28" s="333"/>
      <c r="BK28" s="333"/>
      <c r="BL28" s="333"/>
      <c r="BM28" s="334"/>
      <c r="BN28" s="335">
        <v>3648335</v>
      </c>
      <c r="BO28" s="336"/>
      <c r="BP28" s="336"/>
      <c r="BQ28" s="336"/>
      <c r="BR28" s="336"/>
      <c r="BS28" s="336"/>
      <c r="BT28" s="336"/>
      <c r="BU28" s="337"/>
      <c r="BV28" s="335">
        <v>3887768</v>
      </c>
      <c r="BW28" s="336"/>
      <c r="BX28" s="336"/>
      <c r="BY28" s="336"/>
      <c r="BZ28" s="336"/>
      <c r="CA28" s="336"/>
      <c r="CB28" s="336"/>
      <c r="CC28" s="337"/>
      <c r="CD28" s="111"/>
      <c r="CE28" s="338"/>
      <c r="CF28" s="338"/>
      <c r="CG28" s="338"/>
      <c r="CH28" s="338"/>
      <c r="CI28" s="338"/>
      <c r="CJ28" s="338"/>
      <c r="CK28" s="338"/>
      <c r="CL28" s="338"/>
      <c r="CM28" s="338"/>
      <c r="CN28" s="338"/>
      <c r="CO28" s="338"/>
      <c r="CP28" s="338"/>
      <c r="CQ28" s="338"/>
      <c r="CR28" s="338"/>
      <c r="CS28" s="339"/>
      <c r="CT28" s="310"/>
      <c r="CU28" s="311"/>
      <c r="CV28" s="311"/>
      <c r="CW28" s="311"/>
      <c r="CX28" s="311"/>
      <c r="CY28" s="311"/>
      <c r="CZ28" s="311"/>
      <c r="DA28" s="312"/>
      <c r="DB28" s="310"/>
      <c r="DC28" s="311"/>
      <c r="DD28" s="311"/>
      <c r="DE28" s="311"/>
      <c r="DF28" s="311"/>
      <c r="DG28" s="311"/>
      <c r="DH28" s="311"/>
      <c r="DI28" s="312"/>
      <c r="DJ28" s="96"/>
      <c r="DK28" s="96"/>
      <c r="DL28" s="96"/>
      <c r="DM28" s="96"/>
      <c r="DN28" s="96"/>
      <c r="DO28" s="96"/>
    </row>
    <row r="29" spans="1:119" ht="18.75" customHeight="1" x14ac:dyDescent="0.15">
      <c r="A29" s="97"/>
      <c r="B29" s="372"/>
      <c r="C29" s="373"/>
      <c r="D29" s="374"/>
      <c r="E29" s="313" t="s">
        <v>157</v>
      </c>
      <c r="F29" s="314"/>
      <c r="G29" s="314"/>
      <c r="H29" s="314"/>
      <c r="I29" s="314"/>
      <c r="J29" s="314"/>
      <c r="K29" s="315"/>
      <c r="L29" s="316">
        <v>22</v>
      </c>
      <c r="M29" s="317"/>
      <c r="N29" s="317"/>
      <c r="O29" s="317"/>
      <c r="P29" s="318"/>
      <c r="Q29" s="316">
        <v>5450</v>
      </c>
      <c r="R29" s="317"/>
      <c r="S29" s="317"/>
      <c r="T29" s="317"/>
      <c r="U29" s="317"/>
      <c r="V29" s="318"/>
      <c r="W29" s="383"/>
      <c r="X29" s="384"/>
      <c r="Y29" s="385"/>
      <c r="Z29" s="313" t="s">
        <v>158</v>
      </c>
      <c r="AA29" s="314"/>
      <c r="AB29" s="314"/>
      <c r="AC29" s="314"/>
      <c r="AD29" s="314"/>
      <c r="AE29" s="314"/>
      <c r="AF29" s="314"/>
      <c r="AG29" s="315"/>
      <c r="AH29" s="316">
        <v>1009</v>
      </c>
      <c r="AI29" s="317"/>
      <c r="AJ29" s="317"/>
      <c r="AK29" s="317"/>
      <c r="AL29" s="318"/>
      <c r="AM29" s="316">
        <v>3148827</v>
      </c>
      <c r="AN29" s="317"/>
      <c r="AO29" s="317"/>
      <c r="AP29" s="317"/>
      <c r="AQ29" s="317"/>
      <c r="AR29" s="318"/>
      <c r="AS29" s="316">
        <v>3121</v>
      </c>
      <c r="AT29" s="317"/>
      <c r="AU29" s="317"/>
      <c r="AV29" s="317"/>
      <c r="AW29" s="317"/>
      <c r="AX29" s="319"/>
      <c r="AY29" s="326"/>
      <c r="AZ29" s="327"/>
      <c r="BA29" s="327"/>
      <c r="BB29" s="328"/>
      <c r="BC29" s="320" t="s">
        <v>159</v>
      </c>
      <c r="BD29" s="321"/>
      <c r="BE29" s="321"/>
      <c r="BF29" s="321"/>
      <c r="BG29" s="321"/>
      <c r="BH29" s="321"/>
      <c r="BI29" s="321"/>
      <c r="BJ29" s="321"/>
      <c r="BK29" s="321"/>
      <c r="BL29" s="321"/>
      <c r="BM29" s="322"/>
      <c r="BN29" s="340">
        <v>327268</v>
      </c>
      <c r="BO29" s="341"/>
      <c r="BP29" s="341"/>
      <c r="BQ29" s="341"/>
      <c r="BR29" s="341"/>
      <c r="BS29" s="341"/>
      <c r="BT29" s="341"/>
      <c r="BU29" s="342"/>
      <c r="BV29" s="340">
        <v>327263</v>
      </c>
      <c r="BW29" s="341"/>
      <c r="BX29" s="341"/>
      <c r="BY29" s="341"/>
      <c r="BZ29" s="341"/>
      <c r="CA29" s="341"/>
      <c r="CB29" s="341"/>
      <c r="CC29" s="342"/>
      <c r="CD29" s="113"/>
      <c r="CE29" s="338"/>
      <c r="CF29" s="338"/>
      <c r="CG29" s="338"/>
      <c r="CH29" s="338"/>
      <c r="CI29" s="338"/>
      <c r="CJ29" s="338"/>
      <c r="CK29" s="338"/>
      <c r="CL29" s="338"/>
      <c r="CM29" s="338"/>
      <c r="CN29" s="338"/>
      <c r="CO29" s="338"/>
      <c r="CP29" s="338"/>
      <c r="CQ29" s="338"/>
      <c r="CR29" s="338"/>
      <c r="CS29" s="339"/>
      <c r="CT29" s="310"/>
      <c r="CU29" s="311"/>
      <c r="CV29" s="311"/>
      <c r="CW29" s="311"/>
      <c r="CX29" s="311"/>
      <c r="CY29" s="311"/>
      <c r="CZ29" s="311"/>
      <c r="DA29" s="312"/>
      <c r="DB29" s="310"/>
      <c r="DC29" s="311"/>
      <c r="DD29" s="311"/>
      <c r="DE29" s="311"/>
      <c r="DF29" s="311"/>
      <c r="DG29" s="311"/>
      <c r="DH29" s="311"/>
      <c r="DI29" s="312"/>
      <c r="DJ29" s="96"/>
      <c r="DK29" s="96"/>
      <c r="DL29" s="96"/>
      <c r="DM29" s="96"/>
      <c r="DN29" s="96"/>
      <c r="DO29" s="96"/>
    </row>
    <row r="30" spans="1:119" ht="18.75" customHeight="1" thickBot="1" x14ac:dyDescent="0.2">
      <c r="A30" s="97"/>
      <c r="B30" s="375"/>
      <c r="C30" s="376"/>
      <c r="D30" s="377"/>
      <c r="E30" s="386"/>
      <c r="F30" s="387"/>
      <c r="G30" s="387"/>
      <c r="H30" s="387"/>
      <c r="I30" s="387"/>
      <c r="J30" s="387"/>
      <c r="K30" s="388"/>
      <c r="L30" s="389"/>
      <c r="M30" s="390"/>
      <c r="N30" s="390"/>
      <c r="O30" s="390"/>
      <c r="P30" s="391"/>
      <c r="Q30" s="389"/>
      <c r="R30" s="390"/>
      <c r="S30" s="390"/>
      <c r="T30" s="390"/>
      <c r="U30" s="390"/>
      <c r="V30" s="391"/>
      <c r="W30" s="392" t="s">
        <v>160</v>
      </c>
      <c r="X30" s="393"/>
      <c r="Y30" s="393"/>
      <c r="Z30" s="393"/>
      <c r="AA30" s="393"/>
      <c r="AB30" s="393"/>
      <c r="AC30" s="393"/>
      <c r="AD30" s="393"/>
      <c r="AE30" s="393"/>
      <c r="AF30" s="393"/>
      <c r="AG30" s="394"/>
      <c r="AH30" s="304">
        <v>98.5</v>
      </c>
      <c r="AI30" s="305"/>
      <c r="AJ30" s="305"/>
      <c r="AK30" s="305"/>
      <c r="AL30" s="305"/>
      <c r="AM30" s="305"/>
      <c r="AN30" s="305"/>
      <c r="AO30" s="305"/>
      <c r="AP30" s="305"/>
      <c r="AQ30" s="305"/>
      <c r="AR30" s="305"/>
      <c r="AS30" s="305"/>
      <c r="AT30" s="305"/>
      <c r="AU30" s="305"/>
      <c r="AV30" s="305"/>
      <c r="AW30" s="305"/>
      <c r="AX30" s="306"/>
      <c r="AY30" s="329"/>
      <c r="AZ30" s="330"/>
      <c r="BA30" s="330"/>
      <c r="BB30" s="331"/>
      <c r="BC30" s="307" t="s">
        <v>24</v>
      </c>
      <c r="BD30" s="308"/>
      <c r="BE30" s="308"/>
      <c r="BF30" s="308"/>
      <c r="BG30" s="308"/>
      <c r="BH30" s="308"/>
      <c r="BI30" s="308"/>
      <c r="BJ30" s="308"/>
      <c r="BK30" s="308"/>
      <c r="BL30" s="308"/>
      <c r="BM30" s="309"/>
      <c r="BN30" s="343">
        <v>7316457</v>
      </c>
      <c r="BO30" s="344"/>
      <c r="BP30" s="344"/>
      <c r="BQ30" s="344"/>
      <c r="BR30" s="344"/>
      <c r="BS30" s="344"/>
      <c r="BT30" s="344"/>
      <c r="BU30" s="345"/>
      <c r="BV30" s="343">
        <v>8184259</v>
      </c>
      <c r="BW30" s="344"/>
      <c r="BX30" s="344"/>
      <c r="BY30" s="344"/>
      <c r="BZ30" s="344"/>
      <c r="CA30" s="344"/>
      <c r="CB30" s="344"/>
      <c r="CC30" s="345"/>
      <c r="CD30" s="114"/>
      <c r="CE30" s="115"/>
      <c r="CF30" s="115"/>
      <c r="CG30" s="115"/>
      <c r="CH30" s="115"/>
      <c r="CI30" s="115"/>
      <c r="CJ30" s="115"/>
      <c r="CK30" s="115"/>
      <c r="CL30" s="115"/>
      <c r="CM30" s="115"/>
      <c r="CN30" s="115"/>
      <c r="CO30" s="115"/>
      <c r="CP30" s="115"/>
      <c r="CQ30" s="115"/>
      <c r="CR30" s="115"/>
      <c r="CS30" s="116"/>
      <c r="CT30" s="117"/>
      <c r="CU30" s="118"/>
      <c r="CV30" s="118"/>
      <c r="CW30" s="118"/>
      <c r="CX30" s="118"/>
      <c r="CY30" s="118"/>
      <c r="CZ30" s="118"/>
      <c r="DA30" s="119"/>
      <c r="DB30" s="117"/>
      <c r="DC30" s="118"/>
      <c r="DD30" s="118"/>
      <c r="DE30" s="118"/>
      <c r="DF30" s="118"/>
      <c r="DG30" s="118"/>
      <c r="DH30" s="118"/>
      <c r="DI30" s="119"/>
      <c r="DJ30" s="96"/>
      <c r="DK30" s="96"/>
      <c r="DL30" s="96"/>
      <c r="DM30" s="96"/>
      <c r="DN30" s="96"/>
      <c r="DO30" s="96"/>
    </row>
    <row r="31" spans="1:119" ht="13.5" customHeight="1" x14ac:dyDescent="0.15">
      <c r="A31" s="97"/>
      <c r="B31" s="120"/>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2"/>
      <c r="DJ31" s="96"/>
      <c r="DK31" s="96"/>
      <c r="DL31" s="96"/>
      <c r="DM31" s="96"/>
      <c r="DN31" s="96"/>
      <c r="DO31" s="96"/>
    </row>
    <row r="32" spans="1:119" ht="13.5" customHeight="1" x14ac:dyDescent="0.15">
      <c r="A32" s="97"/>
      <c r="B32" s="123"/>
      <c r="C32" s="124" t="s">
        <v>161</v>
      </c>
      <c r="D32" s="124"/>
      <c r="E32" s="124"/>
      <c r="F32" s="121"/>
      <c r="G32" s="121"/>
      <c r="H32" s="121"/>
      <c r="I32" s="121"/>
      <c r="J32" s="121"/>
      <c r="K32" s="121"/>
      <c r="L32" s="121"/>
      <c r="M32" s="121"/>
      <c r="N32" s="121"/>
      <c r="O32" s="121"/>
      <c r="P32" s="121"/>
      <c r="Q32" s="121"/>
      <c r="R32" s="121"/>
      <c r="S32" s="121"/>
      <c r="T32" s="121"/>
      <c r="U32" s="121" t="s">
        <v>162</v>
      </c>
      <c r="V32" s="121"/>
      <c r="W32" s="121"/>
      <c r="X32" s="121"/>
      <c r="Y32" s="121"/>
      <c r="Z32" s="121"/>
      <c r="AA32" s="121"/>
      <c r="AB32" s="121"/>
      <c r="AC32" s="121"/>
      <c r="AD32" s="121"/>
      <c r="AE32" s="121"/>
      <c r="AF32" s="121"/>
      <c r="AG32" s="121"/>
      <c r="AH32" s="121"/>
      <c r="AI32" s="121"/>
      <c r="AJ32" s="121"/>
      <c r="AK32" s="121"/>
      <c r="AL32" s="121"/>
      <c r="AM32" s="125" t="s">
        <v>163</v>
      </c>
      <c r="AN32" s="121"/>
      <c r="AO32" s="121"/>
      <c r="AP32" s="121"/>
      <c r="AQ32" s="121"/>
      <c r="AR32" s="121"/>
      <c r="AS32" s="125"/>
      <c r="AT32" s="125"/>
      <c r="AU32" s="125"/>
      <c r="AV32" s="125"/>
      <c r="AW32" s="125"/>
      <c r="AX32" s="125"/>
      <c r="AY32" s="125"/>
      <c r="AZ32" s="125"/>
      <c r="BA32" s="125"/>
      <c r="BB32" s="121"/>
      <c r="BC32" s="125"/>
      <c r="BD32" s="121"/>
      <c r="BE32" s="125" t="s">
        <v>164</v>
      </c>
      <c r="BF32" s="121"/>
      <c r="BG32" s="121"/>
      <c r="BH32" s="121"/>
      <c r="BI32" s="121"/>
      <c r="BJ32" s="125"/>
      <c r="BK32" s="125"/>
      <c r="BL32" s="125"/>
      <c r="BM32" s="125"/>
      <c r="BN32" s="125"/>
      <c r="BO32" s="125"/>
      <c r="BP32" s="125"/>
      <c r="BQ32" s="125"/>
      <c r="BR32" s="121"/>
      <c r="BS32" s="121"/>
      <c r="BT32" s="121"/>
      <c r="BU32" s="121"/>
      <c r="BV32" s="121"/>
      <c r="BW32" s="121" t="s">
        <v>165</v>
      </c>
      <c r="BX32" s="121"/>
      <c r="BY32" s="121"/>
      <c r="BZ32" s="121"/>
      <c r="CA32" s="121"/>
      <c r="CB32" s="125"/>
      <c r="CC32" s="125"/>
      <c r="CD32" s="125"/>
      <c r="CE32" s="125"/>
      <c r="CF32" s="125"/>
      <c r="CG32" s="125"/>
      <c r="CH32" s="125"/>
      <c r="CI32" s="125"/>
      <c r="CJ32" s="125"/>
      <c r="CK32" s="125"/>
      <c r="CL32" s="125"/>
      <c r="CM32" s="125"/>
      <c r="CN32" s="125"/>
      <c r="CO32" s="125" t="s">
        <v>166</v>
      </c>
      <c r="CP32" s="125"/>
      <c r="CQ32" s="125"/>
      <c r="CR32" s="125"/>
      <c r="CS32" s="125"/>
      <c r="CT32" s="125"/>
      <c r="CU32" s="125"/>
      <c r="CV32" s="125"/>
      <c r="CW32" s="125"/>
      <c r="CX32" s="125"/>
      <c r="CY32" s="125"/>
      <c r="CZ32" s="125"/>
      <c r="DA32" s="125"/>
      <c r="DB32" s="125"/>
      <c r="DC32" s="125"/>
      <c r="DD32" s="125"/>
      <c r="DE32" s="125"/>
      <c r="DF32" s="125"/>
      <c r="DG32" s="125"/>
      <c r="DH32" s="125"/>
      <c r="DI32" s="122"/>
      <c r="DJ32" s="96"/>
      <c r="DK32" s="96"/>
      <c r="DL32" s="96"/>
      <c r="DM32" s="96"/>
      <c r="DN32" s="96"/>
      <c r="DO32" s="96"/>
    </row>
    <row r="33" spans="1:119" ht="13.5" customHeight="1" x14ac:dyDescent="0.15">
      <c r="A33" s="97"/>
      <c r="B33" s="123"/>
      <c r="C33" s="303" t="s">
        <v>167</v>
      </c>
      <c r="D33" s="303"/>
      <c r="E33" s="302" t="s">
        <v>168</v>
      </c>
      <c r="F33" s="302"/>
      <c r="G33" s="302"/>
      <c r="H33" s="302"/>
      <c r="I33" s="302"/>
      <c r="J33" s="302"/>
      <c r="K33" s="302"/>
      <c r="L33" s="302"/>
      <c r="M33" s="302"/>
      <c r="N33" s="302"/>
      <c r="O33" s="302"/>
      <c r="P33" s="302"/>
      <c r="Q33" s="302"/>
      <c r="R33" s="302"/>
      <c r="S33" s="302"/>
      <c r="T33" s="126"/>
      <c r="U33" s="303" t="s">
        <v>167</v>
      </c>
      <c r="V33" s="303"/>
      <c r="W33" s="302" t="s">
        <v>168</v>
      </c>
      <c r="X33" s="302"/>
      <c r="Y33" s="302"/>
      <c r="Z33" s="302"/>
      <c r="AA33" s="302"/>
      <c r="AB33" s="302"/>
      <c r="AC33" s="302"/>
      <c r="AD33" s="302"/>
      <c r="AE33" s="302"/>
      <c r="AF33" s="302"/>
      <c r="AG33" s="302"/>
      <c r="AH33" s="302"/>
      <c r="AI33" s="302"/>
      <c r="AJ33" s="302"/>
      <c r="AK33" s="302"/>
      <c r="AL33" s="126"/>
      <c r="AM33" s="303" t="s">
        <v>167</v>
      </c>
      <c r="AN33" s="303"/>
      <c r="AO33" s="302" t="s">
        <v>168</v>
      </c>
      <c r="AP33" s="302"/>
      <c r="AQ33" s="302"/>
      <c r="AR33" s="302"/>
      <c r="AS33" s="302"/>
      <c r="AT33" s="302"/>
      <c r="AU33" s="302"/>
      <c r="AV33" s="302"/>
      <c r="AW33" s="302"/>
      <c r="AX33" s="302"/>
      <c r="AY33" s="302"/>
      <c r="AZ33" s="302"/>
      <c r="BA33" s="302"/>
      <c r="BB33" s="302"/>
      <c r="BC33" s="302"/>
      <c r="BD33" s="127"/>
      <c r="BE33" s="302" t="s">
        <v>169</v>
      </c>
      <c r="BF33" s="302"/>
      <c r="BG33" s="302" t="s">
        <v>170</v>
      </c>
      <c r="BH33" s="302"/>
      <c r="BI33" s="302"/>
      <c r="BJ33" s="302"/>
      <c r="BK33" s="302"/>
      <c r="BL33" s="302"/>
      <c r="BM33" s="302"/>
      <c r="BN33" s="302"/>
      <c r="BO33" s="302"/>
      <c r="BP33" s="302"/>
      <c r="BQ33" s="302"/>
      <c r="BR33" s="302"/>
      <c r="BS33" s="302"/>
      <c r="BT33" s="302"/>
      <c r="BU33" s="302"/>
      <c r="BV33" s="127"/>
      <c r="BW33" s="303" t="s">
        <v>169</v>
      </c>
      <c r="BX33" s="303"/>
      <c r="BY33" s="302" t="s">
        <v>171</v>
      </c>
      <c r="BZ33" s="302"/>
      <c r="CA33" s="302"/>
      <c r="CB33" s="302"/>
      <c r="CC33" s="302"/>
      <c r="CD33" s="302"/>
      <c r="CE33" s="302"/>
      <c r="CF33" s="302"/>
      <c r="CG33" s="302"/>
      <c r="CH33" s="302"/>
      <c r="CI33" s="302"/>
      <c r="CJ33" s="302"/>
      <c r="CK33" s="302"/>
      <c r="CL33" s="302"/>
      <c r="CM33" s="302"/>
      <c r="CN33" s="126"/>
      <c r="CO33" s="303" t="s">
        <v>167</v>
      </c>
      <c r="CP33" s="303"/>
      <c r="CQ33" s="302" t="s">
        <v>172</v>
      </c>
      <c r="CR33" s="302"/>
      <c r="CS33" s="302"/>
      <c r="CT33" s="302"/>
      <c r="CU33" s="302"/>
      <c r="CV33" s="302"/>
      <c r="CW33" s="302"/>
      <c r="CX33" s="302"/>
      <c r="CY33" s="302"/>
      <c r="CZ33" s="302"/>
      <c r="DA33" s="302"/>
      <c r="DB33" s="302"/>
      <c r="DC33" s="302"/>
      <c r="DD33" s="302"/>
      <c r="DE33" s="302"/>
      <c r="DF33" s="126"/>
      <c r="DG33" s="301" t="s">
        <v>173</v>
      </c>
      <c r="DH33" s="301"/>
      <c r="DI33" s="128"/>
      <c r="DJ33" s="96"/>
      <c r="DK33" s="96"/>
      <c r="DL33" s="96"/>
      <c r="DM33" s="96"/>
      <c r="DN33" s="96"/>
      <c r="DO33" s="96"/>
    </row>
    <row r="34" spans="1:119" ht="32.25" customHeight="1" x14ac:dyDescent="0.15">
      <c r="A34" s="97"/>
      <c r="B34" s="123"/>
      <c r="C34" s="299">
        <f>IF(E34="","",1)</f>
        <v>1</v>
      </c>
      <c r="D34" s="299"/>
      <c r="E34" s="298" t="str">
        <f>IF('各会計、関係団体の財政状況及び健全化判断比率'!B7="","",'各会計、関係団体の財政状況及び健全化判断比率'!B7)</f>
        <v>一般会計</v>
      </c>
      <c r="F34" s="298"/>
      <c r="G34" s="298"/>
      <c r="H34" s="298"/>
      <c r="I34" s="298"/>
      <c r="J34" s="298"/>
      <c r="K34" s="298"/>
      <c r="L34" s="298"/>
      <c r="M34" s="298"/>
      <c r="N34" s="298"/>
      <c r="O34" s="298"/>
      <c r="P34" s="298"/>
      <c r="Q34" s="298"/>
      <c r="R34" s="298"/>
      <c r="S34" s="298"/>
      <c r="T34" s="124"/>
      <c r="U34" s="299">
        <f>IF(W34="","",MAX(C34:D43)+1)</f>
        <v>3</v>
      </c>
      <c r="V34" s="299"/>
      <c r="W34" s="298" t="str">
        <f>IF('各会計、関係団体の財政状況及び健全化判断比率'!B28="","",'各会計、関係団体の財政状況及び健全化判断比率'!B28)</f>
        <v>国民健康保険特別会計</v>
      </c>
      <c r="X34" s="298"/>
      <c r="Y34" s="298"/>
      <c r="Z34" s="298"/>
      <c r="AA34" s="298"/>
      <c r="AB34" s="298"/>
      <c r="AC34" s="298"/>
      <c r="AD34" s="298"/>
      <c r="AE34" s="298"/>
      <c r="AF34" s="298"/>
      <c r="AG34" s="298"/>
      <c r="AH34" s="298"/>
      <c r="AI34" s="298"/>
      <c r="AJ34" s="298"/>
      <c r="AK34" s="298"/>
      <c r="AL34" s="124"/>
      <c r="AM34" s="299">
        <f>IF(AO34="","",MAX(C34:D43,U34:V43)+1)</f>
        <v>6</v>
      </c>
      <c r="AN34" s="299"/>
      <c r="AO34" s="298" t="str">
        <f>IF('各会計、関係団体の財政状況及び健全化判断比率'!B31="","",'各会計、関係団体の財政状況及び健全化判断比率'!B31)</f>
        <v>市立病院事業会計</v>
      </c>
      <c r="AP34" s="298"/>
      <c r="AQ34" s="298"/>
      <c r="AR34" s="298"/>
      <c r="AS34" s="298"/>
      <c r="AT34" s="298"/>
      <c r="AU34" s="298"/>
      <c r="AV34" s="298"/>
      <c r="AW34" s="298"/>
      <c r="AX34" s="298"/>
      <c r="AY34" s="298"/>
      <c r="AZ34" s="298"/>
      <c r="BA34" s="298"/>
      <c r="BB34" s="298"/>
      <c r="BC34" s="298"/>
      <c r="BD34" s="124"/>
      <c r="BE34" s="299" t="str">
        <f>IF(BG34="","",MAX(C34:D43,U34:V43,AM34:AN43)+1)</f>
        <v/>
      </c>
      <c r="BF34" s="299"/>
      <c r="BG34" s="298"/>
      <c r="BH34" s="298"/>
      <c r="BI34" s="298"/>
      <c r="BJ34" s="298"/>
      <c r="BK34" s="298"/>
      <c r="BL34" s="298"/>
      <c r="BM34" s="298"/>
      <c r="BN34" s="298"/>
      <c r="BO34" s="298"/>
      <c r="BP34" s="298"/>
      <c r="BQ34" s="298"/>
      <c r="BR34" s="298"/>
      <c r="BS34" s="298"/>
      <c r="BT34" s="298"/>
      <c r="BU34" s="298"/>
      <c r="BV34" s="124"/>
      <c r="BW34" s="299">
        <f>IF(BY34="","",MAX(C34:D43,U34:V43,AM34:AN43,BE34:BF43)+1)</f>
        <v>8</v>
      </c>
      <c r="BX34" s="299"/>
      <c r="BY34" s="298" t="str">
        <f>IF('各会計、関係団体の財政状況及び健全化判断比率'!B68="","",'各会計、関係団体の財政状況及び健全化判断比率'!B68)</f>
        <v>東京都市町村総合事務組合（一般会計）</v>
      </c>
      <c r="BZ34" s="298"/>
      <c r="CA34" s="298"/>
      <c r="CB34" s="298"/>
      <c r="CC34" s="298"/>
      <c r="CD34" s="298"/>
      <c r="CE34" s="298"/>
      <c r="CF34" s="298"/>
      <c r="CG34" s="298"/>
      <c r="CH34" s="298"/>
      <c r="CI34" s="298"/>
      <c r="CJ34" s="298"/>
      <c r="CK34" s="298"/>
      <c r="CL34" s="298"/>
      <c r="CM34" s="298"/>
      <c r="CN34" s="124"/>
      <c r="CO34" s="299">
        <f>IF(CQ34="","",MAX(C34:D43,U34:V43,AM34:AN43,BE34:BF43,BW34:BX43)+1)</f>
        <v>17</v>
      </c>
      <c r="CP34" s="299"/>
      <c r="CQ34" s="298" t="str">
        <f>IF('各会計、関係団体の財政状況及び健全化判断比率'!BS7="","",'各会計、関係団体の財政状況及び健全化判断比率'!BS7)</f>
        <v>日野市土地開発公社</v>
      </c>
      <c r="CR34" s="298"/>
      <c r="CS34" s="298"/>
      <c r="CT34" s="298"/>
      <c r="CU34" s="298"/>
      <c r="CV34" s="298"/>
      <c r="CW34" s="298"/>
      <c r="CX34" s="298"/>
      <c r="CY34" s="298"/>
      <c r="CZ34" s="298"/>
      <c r="DA34" s="298"/>
      <c r="DB34" s="298"/>
      <c r="DC34" s="298"/>
      <c r="DD34" s="298"/>
      <c r="DE34" s="298"/>
      <c r="DF34" s="121"/>
      <c r="DG34" s="300" t="str">
        <f>IF('各会計、関係団体の財政状況及び健全化判断比率'!BR7="","",'各会計、関係団体の財政状況及び健全化判断比率'!BR7)</f>
        <v>○</v>
      </c>
      <c r="DH34" s="300"/>
      <c r="DI34" s="128"/>
      <c r="DJ34" s="96"/>
      <c r="DK34" s="96"/>
      <c r="DL34" s="96"/>
      <c r="DM34" s="96"/>
      <c r="DN34" s="96"/>
      <c r="DO34" s="96"/>
    </row>
    <row r="35" spans="1:119" ht="32.25" customHeight="1" x14ac:dyDescent="0.15">
      <c r="A35" s="97"/>
      <c r="B35" s="123"/>
      <c r="C35" s="299">
        <f>IF(E35="","",C34+1)</f>
        <v>2</v>
      </c>
      <c r="D35" s="299"/>
      <c r="E35" s="298" t="str">
        <f>IF('各会計、関係団体の財政状況及び健全化判断比率'!B8="","",'各会計、関係団体の財政状況及び健全化判断比率'!B8)</f>
        <v>土地区画整理事業特別会計</v>
      </c>
      <c r="F35" s="298"/>
      <c r="G35" s="298"/>
      <c r="H35" s="298"/>
      <c r="I35" s="298"/>
      <c r="J35" s="298"/>
      <c r="K35" s="298"/>
      <c r="L35" s="298"/>
      <c r="M35" s="298"/>
      <c r="N35" s="298"/>
      <c r="O35" s="298"/>
      <c r="P35" s="298"/>
      <c r="Q35" s="298"/>
      <c r="R35" s="298"/>
      <c r="S35" s="298"/>
      <c r="T35" s="124"/>
      <c r="U35" s="299">
        <f>IF(W35="","",U34+1)</f>
        <v>4</v>
      </c>
      <c r="V35" s="299"/>
      <c r="W35" s="298" t="str">
        <f>IF('各会計、関係団体の財政状況及び健全化判断比率'!B29="","",'各会計、関係団体の財政状況及び健全化判断比率'!B29)</f>
        <v>介護保険特別会計</v>
      </c>
      <c r="X35" s="298"/>
      <c r="Y35" s="298"/>
      <c r="Z35" s="298"/>
      <c r="AA35" s="298"/>
      <c r="AB35" s="298"/>
      <c r="AC35" s="298"/>
      <c r="AD35" s="298"/>
      <c r="AE35" s="298"/>
      <c r="AF35" s="298"/>
      <c r="AG35" s="298"/>
      <c r="AH35" s="298"/>
      <c r="AI35" s="298"/>
      <c r="AJ35" s="298"/>
      <c r="AK35" s="298"/>
      <c r="AL35" s="124"/>
      <c r="AM35" s="299">
        <f t="shared" ref="AM35:AM43" si="0">IF(AO35="","",AM34+1)</f>
        <v>7</v>
      </c>
      <c r="AN35" s="299"/>
      <c r="AO35" s="298" t="str">
        <f>IF('各会計、関係団体の財政状況及び健全化判断比率'!B32="","",'各会計、関係団体の財政状況及び健全化判断比率'!B32)</f>
        <v>下水道事業会計</v>
      </c>
      <c r="AP35" s="298"/>
      <c r="AQ35" s="298"/>
      <c r="AR35" s="298"/>
      <c r="AS35" s="298"/>
      <c r="AT35" s="298"/>
      <c r="AU35" s="298"/>
      <c r="AV35" s="298"/>
      <c r="AW35" s="298"/>
      <c r="AX35" s="298"/>
      <c r="AY35" s="298"/>
      <c r="AZ35" s="298"/>
      <c r="BA35" s="298"/>
      <c r="BB35" s="298"/>
      <c r="BC35" s="298"/>
      <c r="BD35" s="124"/>
      <c r="BE35" s="299" t="str">
        <f t="shared" ref="BE35:BE43" si="1">IF(BG35="","",BE34+1)</f>
        <v/>
      </c>
      <c r="BF35" s="299"/>
      <c r="BG35" s="298"/>
      <c r="BH35" s="298"/>
      <c r="BI35" s="298"/>
      <c r="BJ35" s="298"/>
      <c r="BK35" s="298"/>
      <c r="BL35" s="298"/>
      <c r="BM35" s="298"/>
      <c r="BN35" s="298"/>
      <c r="BO35" s="298"/>
      <c r="BP35" s="298"/>
      <c r="BQ35" s="298"/>
      <c r="BR35" s="298"/>
      <c r="BS35" s="298"/>
      <c r="BT35" s="298"/>
      <c r="BU35" s="298"/>
      <c r="BV35" s="124"/>
      <c r="BW35" s="299">
        <f t="shared" ref="BW35:BW43" si="2">IF(BY35="","",BW34+1)</f>
        <v>9</v>
      </c>
      <c r="BX35" s="299"/>
      <c r="BY35" s="298" t="str">
        <f>IF('各会計、関係団体の財政状況及び健全化判断比率'!B69="","",'各会計、関係団体の財政状況及び健全化判断比率'!B69)</f>
        <v>東京都市町村総合事務組合（東京都市町村民交通災害共済事業特別会計）</v>
      </c>
      <c r="BZ35" s="298"/>
      <c r="CA35" s="298"/>
      <c r="CB35" s="298"/>
      <c r="CC35" s="298"/>
      <c r="CD35" s="298"/>
      <c r="CE35" s="298"/>
      <c r="CF35" s="298"/>
      <c r="CG35" s="298"/>
      <c r="CH35" s="298"/>
      <c r="CI35" s="298"/>
      <c r="CJ35" s="298"/>
      <c r="CK35" s="298"/>
      <c r="CL35" s="298"/>
      <c r="CM35" s="298"/>
      <c r="CN35" s="124"/>
      <c r="CO35" s="299">
        <f t="shared" ref="CO35:CO43" si="3">IF(CQ35="","",CO34+1)</f>
        <v>18</v>
      </c>
      <c r="CP35" s="299"/>
      <c r="CQ35" s="298" t="str">
        <f>IF('各会計、関係団体の財政状況及び健全化判断比率'!BS8="","",'各会計、関係団体の財政状況及び健全化判断比率'!BS8)</f>
        <v>株式会社日野市企業公社</v>
      </c>
      <c r="CR35" s="298"/>
      <c r="CS35" s="298"/>
      <c r="CT35" s="298"/>
      <c r="CU35" s="298"/>
      <c r="CV35" s="298"/>
      <c r="CW35" s="298"/>
      <c r="CX35" s="298"/>
      <c r="CY35" s="298"/>
      <c r="CZ35" s="298"/>
      <c r="DA35" s="298"/>
      <c r="DB35" s="298"/>
      <c r="DC35" s="298"/>
      <c r="DD35" s="298"/>
      <c r="DE35" s="298"/>
      <c r="DF35" s="121"/>
      <c r="DG35" s="300" t="str">
        <f>IF('各会計、関係団体の財政状況及び健全化判断比率'!BR8="","",'各会計、関係団体の財政状況及び健全化判断比率'!BR8)</f>
        <v/>
      </c>
      <c r="DH35" s="300"/>
      <c r="DI35" s="128"/>
      <c r="DJ35" s="96"/>
      <c r="DK35" s="96"/>
      <c r="DL35" s="96"/>
      <c r="DM35" s="96"/>
      <c r="DN35" s="96"/>
      <c r="DO35" s="96"/>
    </row>
    <row r="36" spans="1:119" ht="32.25" customHeight="1" x14ac:dyDescent="0.15">
      <c r="A36" s="97"/>
      <c r="B36" s="123"/>
      <c r="C36" s="299" t="str">
        <f>IF(E36="","",C35+1)</f>
        <v/>
      </c>
      <c r="D36" s="299"/>
      <c r="E36" s="298" t="str">
        <f>IF('各会計、関係団体の財政状況及び健全化判断比率'!B9="","",'各会計、関係団体の財政状況及び健全化判断比率'!B9)</f>
        <v/>
      </c>
      <c r="F36" s="298"/>
      <c r="G36" s="298"/>
      <c r="H36" s="298"/>
      <c r="I36" s="298"/>
      <c r="J36" s="298"/>
      <c r="K36" s="298"/>
      <c r="L36" s="298"/>
      <c r="M36" s="298"/>
      <c r="N36" s="298"/>
      <c r="O36" s="298"/>
      <c r="P36" s="298"/>
      <c r="Q36" s="298"/>
      <c r="R36" s="298"/>
      <c r="S36" s="298"/>
      <c r="T36" s="124"/>
      <c r="U36" s="299">
        <f t="shared" ref="U36:U43" si="4">IF(W36="","",U35+1)</f>
        <v>5</v>
      </c>
      <c r="V36" s="299"/>
      <c r="W36" s="298" t="str">
        <f>IF('各会計、関係団体の財政状況及び健全化判断比率'!B30="","",'各会計、関係団体の財政状況及び健全化判断比率'!B30)</f>
        <v>後期高齢者医療特別会計</v>
      </c>
      <c r="X36" s="298"/>
      <c r="Y36" s="298"/>
      <c r="Z36" s="298"/>
      <c r="AA36" s="298"/>
      <c r="AB36" s="298"/>
      <c r="AC36" s="298"/>
      <c r="AD36" s="298"/>
      <c r="AE36" s="298"/>
      <c r="AF36" s="298"/>
      <c r="AG36" s="298"/>
      <c r="AH36" s="298"/>
      <c r="AI36" s="298"/>
      <c r="AJ36" s="298"/>
      <c r="AK36" s="298"/>
      <c r="AL36" s="124"/>
      <c r="AM36" s="299" t="str">
        <f t="shared" si="0"/>
        <v/>
      </c>
      <c r="AN36" s="299"/>
      <c r="AO36" s="298"/>
      <c r="AP36" s="298"/>
      <c r="AQ36" s="298"/>
      <c r="AR36" s="298"/>
      <c r="AS36" s="298"/>
      <c r="AT36" s="298"/>
      <c r="AU36" s="298"/>
      <c r="AV36" s="298"/>
      <c r="AW36" s="298"/>
      <c r="AX36" s="298"/>
      <c r="AY36" s="298"/>
      <c r="AZ36" s="298"/>
      <c r="BA36" s="298"/>
      <c r="BB36" s="298"/>
      <c r="BC36" s="298"/>
      <c r="BD36" s="124"/>
      <c r="BE36" s="299" t="str">
        <f t="shared" si="1"/>
        <v/>
      </c>
      <c r="BF36" s="299"/>
      <c r="BG36" s="298"/>
      <c r="BH36" s="298"/>
      <c r="BI36" s="298"/>
      <c r="BJ36" s="298"/>
      <c r="BK36" s="298"/>
      <c r="BL36" s="298"/>
      <c r="BM36" s="298"/>
      <c r="BN36" s="298"/>
      <c r="BO36" s="298"/>
      <c r="BP36" s="298"/>
      <c r="BQ36" s="298"/>
      <c r="BR36" s="298"/>
      <c r="BS36" s="298"/>
      <c r="BT36" s="298"/>
      <c r="BU36" s="298"/>
      <c r="BV36" s="124"/>
      <c r="BW36" s="299">
        <f t="shared" si="2"/>
        <v>10</v>
      </c>
      <c r="BX36" s="299"/>
      <c r="BY36" s="298" t="str">
        <f>IF('各会計、関係団体の財政状況及び健全化判断比率'!B70="","",'各会計、関係団体の財政状況及び健全化判断比率'!B70)</f>
        <v>東京都十一市競輪事業組合</v>
      </c>
      <c r="BZ36" s="298"/>
      <c r="CA36" s="298"/>
      <c r="CB36" s="298"/>
      <c r="CC36" s="298"/>
      <c r="CD36" s="298"/>
      <c r="CE36" s="298"/>
      <c r="CF36" s="298"/>
      <c r="CG36" s="298"/>
      <c r="CH36" s="298"/>
      <c r="CI36" s="298"/>
      <c r="CJ36" s="298"/>
      <c r="CK36" s="298"/>
      <c r="CL36" s="298"/>
      <c r="CM36" s="298"/>
      <c r="CN36" s="124"/>
      <c r="CO36" s="299">
        <f t="shared" si="3"/>
        <v>19</v>
      </c>
      <c r="CP36" s="299"/>
      <c r="CQ36" s="298" t="str">
        <f>IF('各会計、関係団体の財政状況及び健全化判断比率'!BS9="","",'各会計、関係団体の財政状況及び健全化判断比率'!BS9)</f>
        <v>公益財団法人日野市環境緑化協会</v>
      </c>
      <c r="CR36" s="298"/>
      <c r="CS36" s="298"/>
      <c r="CT36" s="298"/>
      <c r="CU36" s="298"/>
      <c r="CV36" s="298"/>
      <c r="CW36" s="298"/>
      <c r="CX36" s="298"/>
      <c r="CY36" s="298"/>
      <c r="CZ36" s="298"/>
      <c r="DA36" s="298"/>
      <c r="DB36" s="298"/>
      <c r="DC36" s="298"/>
      <c r="DD36" s="298"/>
      <c r="DE36" s="298"/>
      <c r="DF36" s="121"/>
      <c r="DG36" s="300" t="str">
        <f>IF('各会計、関係団体の財政状況及び健全化判断比率'!BR9="","",'各会計、関係団体の財政状況及び健全化判断比率'!BR9)</f>
        <v/>
      </c>
      <c r="DH36" s="300"/>
      <c r="DI36" s="128"/>
      <c r="DJ36" s="96"/>
      <c r="DK36" s="96"/>
      <c r="DL36" s="96"/>
      <c r="DM36" s="96"/>
      <c r="DN36" s="96"/>
      <c r="DO36" s="96"/>
    </row>
    <row r="37" spans="1:119" ht="32.25" customHeight="1" x14ac:dyDescent="0.15">
      <c r="A37" s="97"/>
      <c r="B37" s="123"/>
      <c r="C37" s="299" t="str">
        <f>IF(E37="","",C36+1)</f>
        <v/>
      </c>
      <c r="D37" s="299"/>
      <c r="E37" s="298" t="str">
        <f>IF('各会計、関係団体の財政状況及び健全化判断比率'!B10="","",'各会計、関係団体の財政状況及び健全化判断比率'!B10)</f>
        <v/>
      </c>
      <c r="F37" s="298"/>
      <c r="G37" s="298"/>
      <c r="H37" s="298"/>
      <c r="I37" s="298"/>
      <c r="J37" s="298"/>
      <c r="K37" s="298"/>
      <c r="L37" s="298"/>
      <c r="M37" s="298"/>
      <c r="N37" s="298"/>
      <c r="O37" s="298"/>
      <c r="P37" s="298"/>
      <c r="Q37" s="298"/>
      <c r="R37" s="298"/>
      <c r="S37" s="298"/>
      <c r="T37" s="124"/>
      <c r="U37" s="299" t="str">
        <f t="shared" si="4"/>
        <v/>
      </c>
      <c r="V37" s="299"/>
      <c r="W37" s="298"/>
      <c r="X37" s="298"/>
      <c r="Y37" s="298"/>
      <c r="Z37" s="298"/>
      <c r="AA37" s="298"/>
      <c r="AB37" s="298"/>
      <c r="AC37" s="298"/>
      <c r="AD37" s="298"/>
      <c r="AE37" s="298"/>
      <c r="AF37" s="298"/>
      <c r="AG37" s="298"/>
      <c r="AH37" s="298"/>
      <c r="AI37" s="298"/>
      <c r="AJ37" s="298"/>
      <c r="AK37" s="298"/>
      <c r="AL37" s="124"/>
      <c r="AM37" s="299" t="str">
        <f t="shared" si="0"/>
        <v/>
      </c>
      <c r="AN37" s="299"/>
      <c r="AO37" s="298"/>
      <c r="AP37" s="298"/>
      <c r="AQ37" s="298"/>
      <c r="AR37" s="298"/>
      <c r="AS37" s="298"/>
      <c r="AT37" s="298"/>
      <c r="AU37" s="298"/>
      <c r="AV37" s="298"/>
      <c r="AW37" s="298"/>
      <c r="AX37" s="298"/>
      <c r="AY37" s="298"/>
      <c r="AZ37" s="298"/>
      <c r="BA37" s="298"/>
      <c r="BB37" s="298"/>
      <c r="BC37" s="298"/>
      <c r="BD37" s="124"/>
      <c r="BE37" s="299" t="str">
        <f t="shared" si="1"/>
        <v/>
      </c>
      <c r="BF37" s="299"/>
      <c r="BG37" s="298"/>
      <c r="BH37" s="298"/>
      <c r="BI37" s="298"/>
      <c r="BJ37" s="298"/>
      <c r="BK37" s="298"/>
      <c r="BL37" s="298"/>
      <c r="BM37" s="298"/>
      <c r="BN37" s="298"/>
      <c r="BO37" s="298"/>
      <c r="BP37" s="298"/>
      <c r="BQ37" s="298"/>
      <c r="BR37" s="298"/>
      <c r="BS37" s="298"/>
      <c r="BT37" s="298"/>
      <c r="BU37" s="298"/>
      <c r="BV37" s="124"/>
      <c r="BW37" s="299">
        <f t="shared" si="2"/>
        <v>11</v>
      </c>
      <c r="BX37" s="299"/>
      <c r="BY37" s="298" t="str">
        <f>IF('各会計、関係団体の財政状況及び健全化判断比率'!B71="","",'各会計、関係団体の財政状況及び健全化判断比率'!B71)</f>
        <v>東京都四市競艇事業組合</v>
      </c>
      <c r="BZ37" s="298"/>
      <c r="CA37" s="298"/>
      <c r="CB37" s="298"/>
      <c r="CC37" s="298"/>
      <c r="CD37" s="298"/>
      <c r="CE37" s="298"/>
      <c r="CF37" s="298"/>
      <c r="CG37" s="298"/>
      <c r="CH37" s="298"/>
      <c r="CI37" s="298"/>
      <c r="CJ37" s="298"/>
      <c r="CK37" s="298"/>
      <c r="CL37" s="298"/>
      <c r="CM37" s="298"/>
      <c r="CN37" s="124"/>
      <c r="CO37" s="299">
        <f t="shared" si="3"/>
        <v>20</v>
      </c>
      <c r="CP37" s="299"/>
      <c r="CQ37" s="298" t="str">
        <f>IF('各会計、関係団体の財政状況及び健全化判断比率'!BS10="","",'各会計、関係団体の財政状況及び健全化判断比率'!BS10)</f>
        <v>多摩都市モノレール株式会社</v>
      </c>
      <c r="CR37" s="298"/>
      <c r="CS37" s="298"/>
      <c r="CT37" s="298"/>
      <c r="CU37" s="298"/>
      <c r="CV37" s="298"/>
      <c r="CW37" s="298"/>
      <c r="CX37" s="298"/>
      <c r="CY37" s="298"/>
      <c r="CZ37" s="298"/>
      <c r="DA37" s="298"/>
      <c r="DB37" s="298"/>
      <c r="DC37" s="298"/>
      <c r="DD37" s="298"/>
      <c r="DE37" s="298"/>
      <c r="DF37" s="121"/>
      <c r="DG37" s="300" t="str">
        <f>IF('各会計、関係団体の財政状況及び健全化判断比率'!BR10="","",'各会計、関係団体の財政状況及び健全化判断比率'!BR10)</f>
        <v/>
      </c>
      <c r="DH37" s="300"/>
      <c r="DI37" s="128"/>
      <c r="DJ37" s="96"/>
      <c r="DK37" s="96"/>
      <c r="DL37" s="96"/>
      <c r="DM37" s="96"/>
      <c r="DN37" s="96"/>
      <c r="DO37" s="96"/>
    </row>
    <row r="38" spans="1:119" ht="32.25" customHeight="1" x14ac:dyDescent="0.15">
      <c r="A38" s="97"/>
      <c r="B38" s="123"/>
      <c r="C38" s="299" t="str">
        <f t="shared" ref="C38:C43" si="5">IF(E38="","",C37+1)</f>
        <v/>
      </c>
      <c r="D38" s="299"/>
      <c r="E38" s="298" t="str">
        <f>IF('各会計、関係団体の財政状況及び健全化判断比率'!B11="","",'各会計、関係団体の財政状況及び健全化判断比率'!B11)</f>
        <v/>
      </c>
      <c r="F38" s="298"/>
      <c r="G38" s="298"/>
      <c r="H38" s="298"/>
      <c r="I38" s="298"/>
      <c r="J38" s="298"/>
      <c r="K38" s="298"/>
      <c r="L38" s="298"/>
      <c r="M38" s="298"/>
      <c r="N38" s="298"/>
      <c r="O38" s="298"/>
      <c r="P38" s="298"/>
      <c r="Q38" s="298"/>
      <c r="R38" s="298"/>
      <c r="S38" s="298"/>
      <c r="T38" s="124"/>
      <c r="U38" s="299" t="str">
        <f t="shared" si="4"/>
        <v/>
      </c>
      <c r="V38" s="299"/>
      <c r="W38" s="298"/>
      <c r="X38" s="298"/>
      <c r="Y38" s="298"/>
      <c r="Z38" s="298"/>
      <c r="AA38" s="298"/>
      <c r="AB38" s="298"/>
      <c r="AC38" s="298"/>
      <c r="AD38" s="298"/>
      <c r="AE38" s="298"/>
      <c r="AF38" s="298"/>
      <c r="AG38" s="298"/>
      <c r="AH38" s="298"/>
      <c r="AI38" s="298"/>
      <c r="AJ38" s="298"/>
      <c r="AK38" s="298"/>
      <c r="AL38" s="124"/>
      <c r="AM38" s="299" t="str">
        <f t="shared" si="0"/>
        <v/>
      </c>
      <c r="AN38" s="299"/>
      <c r="AO38" s="298"/>
      <c r="AP38" s="298"/>
      <c r="AQ38" s="298"/>
      <c r="AR38" s="298"/>
      <c r="AS38" s="298"/>
      <c r="AT38" s="298"/>
      <c r="AU38" s="298"/>
      <c r="AV38" s="298"/>
      <c r="AW38" s="298"/>
      <c r="AX38" s="298"/>
      <c r="AY38" s="298"/>
      <c r="AZ38" s="298"/>
      <c r="BA38" s="298"/>
      <c r="BB38" s="298"/>
      <c r="BC38" s="298"/>
      <c r="BD38" s="124"/>
      <c r="BE38" s="299" t="str">
        <f t="shared" si="1"/>
        <v/>
      </c>
      <c r="BF38" s="299"/>
      <c r="BG38" s="298"/>
      <c r="BH38" s="298"/>
      <c r="BI38" s="298"/>
      <c r="BJ38" s="298"/>
      <c r="BK38" s="298"/>
      <c r="BL38" s="298"/>
      <c r="BM38" s="298"/>
      <c r="BN38" s="298"/>
      <c r="BO38" s="298"/>
      <c r="BP38" s="298"/>
      <c r="BQ38" s="298"/>
      <c r="BR38" s="298"/>
      <c r="BS38" s="298"/>
      <c r="BT38" s="298"/>
      <c r="BU38" s="298"/>
      <c r="BV38" s="124"/>
      <c r="BW38" s="299">
        <f t="shared" si="2"/>
        <v>12</v>
      </c>
      <c r="BX38" s="299"/>
      <c r="BY38" s="298" t="str">
        <f>IF('各会計、関係団体の財政状況及び健全化判断比率'!B72="","",'各会計、関係団体の財政状況及び健全化判断比率'!B72)</f>
        <v>東京たま広域資源循環組合</v>
      </c>
      <c r="BZ38" s="298"/>
      <c r="CA38" s="298"/>
      <c r="CB38" s="298"/>
      <c r="CC38" s="298"/>
      <c r="CD38" s="298"/>
      <c r="CE38" s="298"/>
      <c r="CF38" s="298"/>
      <c r="CG38" s="298"/>
      <c r="CH38" s="298"/>
      <c r="CI38" s="298"/>
      <c r="CJ38" s="298"/>
      <c r="CK38" s="298"/>
      <c r="CL38" s="298"/>
      <c r="CM38" s="298"/>
      <c r="CN38" s="124"/>
      <c r="CO38" s="299" t="str">
        <f t="shared" si="3"/>
        <v/>
      </c>
      <c r="CP38" s="299"/>
      <c r="CQ38" s="298" t="str">
        <f>IF('各会計、関係団体の財政状況及び健全化判断比率'!BS11="","",'各会計、関係団体の財政状況及び健全化判断比率'!BS11)</f>
        <v/>
      </c>
      <c r="CR38" s="298"/>
      <c r="CS38" s="298"/>
      <c r="CT38" s="298"/>
      <c r="CU38" s="298"/>
      <c r="CV38" s="298"/>
      <c r="CW38" s="298"/>
      <c r="CX38" s="298"/>
      <c r="CY38" s="298"/>
      <c r="CZ38" s="298"/>
      <c r="DA38" s="298"/>
      <c r="DB38" s="298"/>
      <c r="DC38" s="298"/>
      <c r="DD38" s="298"/>
      <c r="DE38" s="298"/>
      <c r="DF38" s="121"/>
      <c r="DG38" s="300" t="str">
        <f>IF('各会計、関係団体の財政状況及び健全化判断比率'!BR11="","",'各会計、関係団体の財政状況及び健全化判断比率'!BR11)</f>
        <v/>
      </c>
      <c r="DH38" s="300"/>
      <c r="DI38" s="128"/>
      <c r="DJ38" s="96"/>
      <c r="DK38" s="96"/>
      <c r="DL38" s="96"/>
      <c r="DM38" s="96"/>
      <c r="DN38" s="96"/>
      <c r="DO38" s="96"/>
    </row>
    <row r="39" spans="1:119" ht="32.25" customHeight="1" x14ac:dyDescent="0.15">
      <c r="A39" s="97"/>
      <c r="B39" s="123"/>
      <c r="C39" s="299" t="str">
        <f t="shared" si="5"/>
        <v/>
      </c>
      <c r="D39" s="299"/>
      <c r="E39" s="298" t="str">
        <f>IF('各会計、関係団体の財政状況及び健全化判断比率'!B12="","",'各会計、関係団体の財政状況及び健全化判断比率'!B12)</f>
        <v/>
      </c>
      <c r="F39" s="298"/>
      <c r="G39" s="298"/>
      <c r="H39" s="298"/>
      <c r="I39" s="298"/>
      <c r="J39" s="298"/>
      <c r="K39" s="298"/>
      <c r="L39" s="298"/>
      <c r="M39" s="298"/>
      <c r="N39" s="298"/>
      <c r="O39" s="298"/>
      <c r="P39" s="298"/>
      <c r="Q39" s="298"/>
      <c r="R39" s="298"/>
      <c r="S39" s="298"/>
      <c r="T39" s="124"/>
      <c r="U39" s="299" t="str">
        <f t="shared" si="4"/>
        <v/>
      </c>
      <c r="V39" s="299"/>
      <c r="W39" s="298"/>
      <c r="X39" s="298"/>
      <c r="Y39" s="298"/>
      <c r="Z39" s="298"/>
      <c r="AA39" s="298"/>
      <c r="AB39" s="298"/>
      <c r="AC39" s="298"/>
      <c r="AD39" s="298"/>
      <c r="AE39" s="298"/>
      <c r="AF39" s="298"/>
      <c r="AG39" s="298"/>
      <c r="AH39" s="298"/>
      <c r="AI39" s="298"/>
      <c r="AJ39" s="298"/>
      <c r="AK39" s="298"/>
      <c r="AL39" s="124"/>
      <c r="AM39" s="299" t="str">
        <f t="shared" si="0"/>
        <v/>
      </c>
      <c r="AN39" s="299"/>
      <c r="AO39" s="298"/>
      <c r="AP39" s="298"/>
      <c r="AQ39" s="298"/>
      <c r="AR39" s="298"/>
      <c r="AS39" s="298"/>
      <c r="AT39" s="298"/>
      <c r="AU39" s="298"/>
      <c r="AV39" s="298"/>
      <c r="AW39" s="298"/>
      <c r="AX39" s="298"/>
      <c r="AY39" s="298"/>
      <c r="AZ39" s="298"/>
      <c r="BA39" s="298"/>
      <c r="BB39" s="298"/>
      <c r="BC39" s="298"/>
      <c r="BD39" s="124"/>
      <c r="BE39" s="299" t="str">
        <f t="shared" si="1"/>
        <v/>
      </c>
      <c r="BF39" s="299"/>
      <c r="BG39" s="298"/>
      <c r="BH39" s="298"/>
      <c r="BI39" s="298"/>
      <c r="BJ39" s="298"/>
      <c r="BK39" s="298"/>
      <c r="BL39" s="298"/>
      <c r="BM39" s="298"/>
      <c r="BN39" s="298"/>
      <c r="BO39" s="298"/>
      <c r="BP39" s="298"/>
      <c r="BQ39" s="298"/>
      <c r="BR39" s="298"/>
      <c r="BS39" s="298"/>
      <c r="BT39" s="298"/>
      <c r="BU39" s="298"/>
      <c r="BV39" s="124"/>
      <c r="BW39" s="299">
        <f t="shared" si="2"/>
        <v>13</v>
      </c>
      <c r="BX39" s="299"/>
      <c r="BY39" s="298" t="str">
        <f>IF('各会計、関係団体の財政状況及び健全化判断比率'!B73="","",'各会計、関係団体の財政状況及び健全化判断比率'!B73)</f>
        <v>南多摩斎場組合</v>
      </c>
      <c r="BZ39" s="298"/>
      <c r="CA39" s="298"/>
      <c r="CB39" s="298"/>
      <c r="CC39" s="298"/>
      <c r="CD39" s="298"/>
      <c r="CE39" s="298"/>
      <c r="CF39" s="298"/>
      <c r="CG39" s="298"/>
      <c r="CH39" s="298"/>
      <c r="CI39" s="298"/>
      <c r="CJ39" s="298"/>
      <c r="CK39" s="298"/>
      <c r="CL39" s="298"/>
      <c r="CM39" s="298"/>
      <c r="CN39" s="124"/>
      <c r="CO39" s="299" t="str">
        <f t="shared" si="3"/>
        <v/>
      </c>
      <c r="CP39" s="299"/>
      <c r="CQ39" s="298" t="str">
        <f>IF('各会計、関係団体の財政状況及び健全化判断比率'!BS12="","",'各会計、関係団体の財政状況及び健全化判断比率'!BS12)</f>
        <v/>
      </c>
      <c r="CR39" s="298"/>
      <c r="CS39" s="298"/>
      <c r="CT39" s="298"/>
      <c r="CU39" s="298"/>
      <c r="CV39" s="298"/>
      <c r="CW39" s="298"/>
      <c r="CX39" s="298"/>
      <c r="CY39" s="298"/>
      <c r="CZ39" s="298"/>
      <c r="DA39" s="298"/>
      <c r="DB39" s="298"/>
      <c r="DC39" s="298"/>
      <c r="DD39" s="298"/>
      <c r="DE39" s="298"/>
      <c r="DF39" s="121"/>
      <c r="DG39" s="300" t="str">
        <f>IF('各会計、関係団体の財政状況及び健全化判断比率'!BR12="","",'各会計、関係団体の財政状況及び健全化判断比率'!BR12)</f>
        <v/>
      </c>
      <c r="DH39" s="300"/>
      <c r="DI39" s="128"/>
      <c r="DJ39" s="96"/>
      <c r="DK39" s="96"/>
      <c r="DL39" s="96"/>
      <c r="DM39" s="96"/>
      <c r="DN39" s="96"/>
      <c r="DO39" s="96"/>
    </row>
    <row r="40" spans="1:119" ht="32.25" customHeight="1" x14ac:dyDescent="0.15">
      <c r="A40" s="97"/>
      <c r="B40" s="123"/>
      <c r="C40" s="299" t="str">
        <f t="shared" si="5"/>
        <v/>
      </c>
      <c r="D40" s="299"/>
      <c r="E40" s="298" t="str">
        <f>IF('各会計、関係団体の財政状況及び健全化判断比率'!B13="","",'各会計、関係団体の財政状況及び健全化判断比率'!B13)</f>
        <v/>
      </c>
      <c r="F40" s="298"/>
      <c r="G40" s="298"/>
      <c r="H40" s="298"/>
      <c r="I40" s="298"/>
      <c r="J40" s="298"/>
      <c r="K40" s="298"/>
      <c r="L40" s="298"/>
      <c r="M40" s="298"/>
      <c r="N40" s="298"/>
      <c r="O40" s="298"/>
      <c r="P40" s="298"/>
      <c r="Q40" s="298"/>
      <c r="R40" s="298"/>
      <c r="S40" s="298"/>
      <c r="T40" s="124"/>
      <c r="U40" s="299" t="str">
        <f t="shared" si="4"/>
        <v/>
      </c>
      <c r="V40" s="299"/>
      <c r="W40" s="298"/>
      <c r="X40" s="298"/>
      <c r="Y40" s="298"/>
      <c r="Z40" s="298"/>
      <c r="AA40" s="298"/>
      <c r="AB40" s="298"/>
      <c r="AC40" s="298"/>
      <c r="AD40" s="298"/>
      <c r="AE40" s="298"/>
      <c r="AF40" s="298"/>
      <c r="AG40" s="298"/>
      <c r="AH40" s="298"/>
      <c r="AI40" s="298"/>
      <c r="AJ40" s="298"/>
      <c r="AK40" s="298"/>
      <c r="AL40" s="124"/>
      <c r="AM40" s="299" t="str">
        <f t="shared" si="0"/>
        <v/>
      </c>
      <c r="AN40" s="299"/>
      <c r="AO40" s="298"/>
      <c r="AP40" s="298"/>
      <c r="AQ40" s="298"/>
      <c r="AR40" s="298"/>
      <c r="AS40" s="298"/>
      <c r="AT40" s="298"/>
      <c r="AU40" s="298"/>
      <c r="AV40" s="298"/>
      <c r="AW40" s="298"/>
      <c r="AX40" s="298"/>
      <c r="AY40" s="298"/>
      <c r="AZ40" s="298"/>
      <c r="BA40" s="298"/>
      <c r="BB40" s="298"/>
      <c r="BC40" s="298"/>
      <c r="BD40" s="124"/>
      <c r="BE40" s="299" t="str">
        <f t="shared" si="1"/>
        <v/>
      </c>
      <c r="BF40" s="299"/>
      <c r="BG40" s="298"/>
      <c r="BH40" s="298"/>
      <c r="BI40" s="298"/>
      <c r="BJ40" s="298"/>
      <c r="BK40" s="298"/>
      <c r="BL40" s="298"/>
      <c r="BM40" s="298"/>
      <c r="BN40" s="298"/>
      <c r="BO40" s="298"/>
      <c r="BP40" s="298"/>
      <c r="BQ40" s="298"/>
      <c r="BR40" s="298"/>
      <c r="BS40" s="298"/>
      <c r="BT40" s="298"/>
      <c r="BU40" s="298"/>
      <c r="BV40" s="124"/>
      <c r="BW40" s="299">
        <f t="shared" si="2"/>
        <v>14</v>
      </c>
      <c r="BX40" s="299"/>
      <c r="BY40" s="298" t="str">
        <f>IF('各会計、関係団体の財政状況及び健全化判断比率'!B74="","",'各会計、関係団体の財政状況及び健全化判断比率'!B74)</f>
        <v>東京都後期高齢者医療広域連合（一般会計）</v>
      </c>
      <c r="BZ40" s="298"/>
      <c r="CA40" s="298"/>
      <c r="CB40" s="298"/>
      <c r="CC40" s="298"/>
      <c r="CD40" s="298"/>
      <c r="CE40" s="298"/>
      <c r="CF40" s="298"/>
      <c r="CG40" s="298"/>
      <c r="CH40" s="298"/>
      <c r="CI40" s="298"/>
      <c r="CJ40" s="298"/>
      <c r="CK40" s="298"/>
      <c r="CL40" s="298"/>
      <c r="CM40" s="298"/>
      <c r="CN40" s="124"/>
      <c r="CO40" s="299" t="str">
        <f t="shared" si="3"/>
        <v/>
      </c>
      <c r="CP40" s="299"/>
      <c r="CQ40" s="298" t="str">
        <f>IF('各会計、関係団体の財政状況及び健全化判断比率'!BS13="","",'各会計、関係団体の財政状況及び健全化判断比率'!BS13)</f>
        <v/>
      </c>
      <c r="CR40" s="298"/>
      <c r="CS40" s="298"/>
      <c r="CT40" s="298"/>
      <c r="CU40" s="298"/>
      <c r="CV40" s="298"/>
      <c r="CW40" s="298"/>
      <c r="CX40" s="298"/>
      <c r="CY40" s="298"/>
      <c r="CZ40" s="298"/>
      <c r="DA40" s="298"/>
      <c r="DB40" s="298"/>
      <c r="DC40" s="298"/>
      <c r="DD40" s="298"/>
      <c r="DE40" s="298"/>
      <c r="DF40" s="121"/>
      <c r="DG40" s="300" t="str">
        <f>IF('各会計、関係団体の財政状況及び健全化判断比率'!BR13="","",'各会計、関係団体の財政状況及び健全化判断比率'!BR13)</f>
        <v/>
      </c>
      <c r="DH40" s="300"/>
      <c r="DI40" s="128"/>
      <c r="DJ40" s="96"/>
      <c r="DK40" s="96"/>
      <c r="DL40" s="96"/>
      <c r="DM40" s="96"/>
      <c r="DN40" s="96"/>
      <c r="DO40" s="96"/>
    </row>
    <row r="41" spans="1:119" ht="32.25" customHeight="1" x14ac:dyDescent="0.15">
      <c r="A41" s="97"/>
      <c r="B41" s="123"/>
      <c r="C41" s="299" t="str">
        <f t="shared" si="5"/>
        <v/>
      </c>
      <c r="D41" s="299"/>
      <c r="E41" s="298" t="str">
        <f>IF('各会計、関係団体の財政状況及び健全化判断比率'!B14="","",'各会計、関係団体の財政状況及び健全化判断比率'!B14)</f>
        <v/>
      </c>
      <c r="F41" s="298"/>
      <c r="G41" s="298"/>
      <c r="H41" s="298"/>
      <c r="I41" s="298"/>
      <c r="J41" s="298"/>
      <c r="K41" s="298"/>
      <c r="L41" s="298"/>
      <c r="M41" s="298"/>
      <c r="N41" s="298"/>
      <c r="O41" s="298"/>
      <c r="P41" s="298"/>
      <c r="Q41" s="298"/>
      <c r="R41" s="298"/>
      <c r="S41" s="298"/>
      <c r="T41" s="124"/>
      <c r="U41" s="299" t="str">
        <f t="shared" si="4"/>
        <v/>
      </c>
      <c r="V41" s="299"/>
      <c r="W41" s="298"/>
      <c r="X41" s="298"/>
      <c r="Y41" s="298"/>
      <c r="Z41" s="298"/>
      <c r="AA41" s="298"/>
      <c r="AB41" s="298"/>
      <c r="AC41" s="298"/>
      <c r="AD41" s="298"/>
      <c r="AE41" s="298"/>
      <c r="AF41" s="298"/>
      <c r="AG41" s="298"/>
      <c r="AH41" s="298"/>
      <c r="AI41" s="298"/>
      <c r="AJ41" s="298"/>
      <c r="AK41" s="298"/>
      <c r="AL41" s="124"/>
      <c r="AM41" s="299" t="str">
        <f t="shared" si="0"/>
        <v/>
      </c>
      <c r="AN41" s="299"/>
      <c r="AO41" s="298"/>
      <c r="AP41" s="298"/>
      <c r="AQ41" s="298"/>
      <c r="AR41" s="298"/>
      <c r="AS41" s="298"/>
      <c r="AT41" s="298"/>
      <c r="AU41" s="298"/>
      <c r="AV41" s="298"/>
      <c r="AW41" s="298"/>
      <c r="AX41" s="298"/>
      <c r="AY41" s="298"/>
      <c r="AZ41" s="298"/>
      <c r="BA41" s="298"/>
      <c r="BB41" s="298"/>
      <c r="BC41" s="298"/>
      <c r="BD41" s="124"/>
      <c r="BE41" s="299" t="str">
        <f t="shared" si="1"/>
        <v/>
      </c>
      <c r="BF41" s="299"/>
      <c r="BG41" s="298"/>
      <c r="BH41" s="298"/>
      <c r="BI41" s="298"/>
      <c r="BJ41" s="298"/>
      <c r="BK41" s="298"/>
      <c r="BL41" s="298"/>
      <c r="BM41" s="298"/>
      <c r="BN41" s="298"/>
      <c r="BO41" s="298"/>
      <c r="BP41" s="298"/>
      <c r="BQ41" s="298"/>
      <c r="BR41" s="298"/>
      <c r="BS41" s="298"/>
      <c r="BT41" s="298"/>
      <c r="BU41" s="298"/>
      <c r="BV41" s="124"/>
      <c r="BW41" s="299">
        <f t="shared" si="2"/>
        <v>15</v>
      </c>
      <c r="BX41" s="299"/>
      <c r="BY41" s="298" t="str">
        <f>IF('各会計、関係団体の財政状況及び健全化判断比率'!B75="","",'各会計、関係団体の財政状況及び健全化判断比率'!B75)</f>
        <v>東京都後期高齢者医療広域連合（後期高齢者医療特別会計）</v>
      </c>
      <c r="BZ41" s="298"/>
      <c r="CA41" s="298"/>
      <c r="CB41" s="298"/>
      <c r="CC41" s="298"/>
      <c r="CD41" s="298"/>
      <c r="CE41" s="298"/>
      <c r="CF41" s="298"/>
      <c r="CG41" s="298"/>
      <c r="CH41" s="298"/>
      <c r="CI41" s="298"/>
      <c r="CJ41" s="298"/>
      <c r="CK41" s="298"/>
      <c r="CL41" s="298"/>
      <c r="CM41" s="298"/>
      <c r="CN41" s="124"/>
      <c r="CO41" s="299" t="str">
        <f t="shared" si="3"/>
        <v/>
      </c>
      <c r="CP41" s="299"/>
      <c r="CQ41" s="298" t="str">
        <f>IF('各会計、関係団体の財政状況及び健全化判断比率'!BS14="","",'各会計、関係団体の財政状況及び健全化判断比率'!BS14)</f>
        <v/>
      </c>
      <c r="CR41" s="298"/>
      <c r="CS41" s="298"/>
      <c r="CT41" s="298"/>
      <c r="CU41" s="298"/>
      <c r="CV41" s="298"/>
      <c r="CW41" s="298"/>
      <c r="CX41" s="298"/>
      <c r="CY41" s="298"/>
      <c r="CZ41" s="298"/>
      <c r="DA41" s="298"/>
      <c r="DB41" s="298"/>
      <c r="DC41" s="298"/>
      <c r="DD41" s="298"/>
      <c r="DE41" s="298"/>
      <c r="DF41" s="121"/>
      <c r="DG41" s="300" t="str">
        <f>IF('各会計、関係団体の財政状況及び健全化判断比率'!BR14="","",'各会計、関係団体の財政状況及び健全化判断比率'!BR14)</f>
        <v/>
      </c>
      <c r="DH41" s="300"/>
      <c r="DI41" s="128"/>
      <c r="DJ41" s="96"/>
      <c r="DK41" s="96"/>
      <c r="DL41" s="96"/>
      <c r="DM41" s="96"/>
      <c r="DN41" s="96"/>
      <c r="DO41" s="96"/>
    </row>
    <row r="42" spans="1:119" ht="32.25" customHeight="1" x14ac:dyDescent="0.15">
      <c r="A42" s="96"/>
      <c r="B42" s="123"/>
      <c r="C42" s="299" t="str">
        <f t="shared" si="5"/>
        <v/>
      </c>
      <c r="D42" s="299"/>
      <c r="E42" s="298" t="str">
        <f>IF('各会計、関係団体の財政状況及び健全化判断比率'!B15="","",'各会計、関係団体の財政状況及び健全化判断比率'!B15)</f>
        <v/>
      </c>
      <c r="F42" s="298"/>
      <c r="G42" s="298"/>
      <c r="H42" s="298"/>
      <c r="I42" s="298"/>
      <c r="J42" s="298"/>
      <c r="K42" s="298"/>
      <c r="L42" s="298"/>
      <c r="M42" s="298"/>
      <c r="N42" s="298"/>
      <c r="O42" s="298"/>
      <c r="P42" s="298"/>
      <c r="Q42" s="298"/>
      <c r="R42" s="298"/>
      <c r="S42" s="298"/>
      <c r="T42" s="124"/>
      <c r="U42" s="299" t="str">
        <f t="shared" si="4"/>
        <v/>
      </c>
      <c r="V42" s="299"/>
      <c r="W42" s="298"/>
      <c r="X42" s="298"/>
      <c r="Y42" s="298"/>
      <c r="Z42" s="298"/>
      <c r="AA42" s="298"/>
      <c r="AB42" s="298"/>
      <c r="AC42" s="298"/>
      <c r="AD42" s="298"/>
      <c r="AE42" s="298"/>
      <c r="AF42" s="298"/>
      <c r="AG42" s="298"/>
      <c r="AH42" s="298"/>
      <c r="AI42" s="298"/>
      <c r="AJ42" s="298"/>
      <c r="AK42" s="298"/>
      <c r="AL42" s="124"/>
      <c r="AM42" s="299" t="str">
        <f t="shared" si="0"/>
        <v/>
      </c>
      <c r="AN42" s="299"/>
      <c r="AO42" s="298"/>
      <c r="AP42" s="298"/>
      <c r="AQ42" s="298"/>
      <c r="AR42" s="298"/>
      <c r="AS42" s="298"/>
      <c r="AT42" s="298"/>
      <c r="AU42" s="298"/>
      <c r="AV42" s="298"/>
      <c r="AW42" s="298"/>
      <c r="AX42" s="298"/>
      <c r="AY42" s="298"/>
      <c r="AZ42" s="298"/>
      <c r="BA42" s="298"/>
      <c r="BB42" s="298"/>
      <c r="BC42" s="298"/>
      <c r="BD42" s="124"/>
      <c r="BE42" s="299" t="str">
        <f t="shared" si="1"/>
        <v/>
      </c>
      <c r="BF42" s="299"/>
      <c r="BG42" s="298"/>
      <c r="BH42" s="298"/>
      <c r="BI42" s="298"/>
      <c r="BJ42" s="298"/>
      <c r="BK42" s="298"/>
      <c r="BL42" s="298"/>
      <c r="BM42" s="298"/>
      <c r="BN42" s="298"/>
      <c r="BO42" s="298"/>
      <c r="BP42" s="298"/>
      <c r="BQ42" s="298"/>
      <c r="BR42" s="298"/>
      <c r="BS42" s="298"/>
      <c r="BT42" s="298"/>
      <c r="BU42" s="298"/>
      <c r="BV42" s="124"/>
      <c r="BW42" s="299">
        <f t="shared" si="2"/>
        <v>16</v>
      </c>
      <c r="BX42" s="299"/>
      <c r="BY42" s="298" t="str">
        <f>IF('各会計、関係団体の財政状況及び健全化判断比率'!B76="","",'各会計、関係団体の財政状況及び健全化判断比率'!B76)</f>
        <v>浅川清流環境組合</v>
      </c>
      <c r="BZ42" s="298"/>
      <c r="CA42" s="298"/>
      <c r="CB42" s="298"/>
      <c r="CC42" s="298"/>
      <c r="CD42" s="298"/>
      <c r="CE42" s="298"/>
      <c r="CF42" s="298"/>
      <c r="CG42" s="298"/>
      <c r="CH42" s="298"/>
      <c r="CI42" s="298"/>
      <c r="CJ42" s="298"/>
      <c r="CK42" s="298"/>
      <c r="CL42" s="298"/>
      <c r="CM42" s="298"/>
      <c r="CN42" s="124"/>
      <c r="CO42" s="299" t="str">
        <f t="shared" si="3"/>
        <v/>
      </c>
      <c r="CP42" s="299"/>
      <c r="CQ42" s="298" t="str">
        <f>IF('各会計、関係団体の財政状況及び健全化判断比率'!BS15="","",'各会計、関係団体の財政状況及び健全化判断比率'!BS15)</f>
        <v/>
      </c>
      <c r="CR42" s="298"/>
      <c r="CS42" s="298"/>
      <c r="CT42" s="298"/>
      <c r="CU42" s="298"/>
      <c r="CV42" s="298"/>
      <c r="CW42" s="298"/>
      <c r="CX42" s="298"/>
      <c r="CY42" s="298"/>
      <c r="CZ42" s="298"/>
      <c r="DA42" s="298"/>
      <c r="DB42" s="298"/>
      <c r="DC42" s="298"/>
      <c r="DD42" s="298"/>
      <c r="DE42" s="298"/>
      <c r="DF42" s="121"/>
      <c r="DG42" s="300" t="str">
        <f>IF('各会計、関係団体の財政状況及び健全化判断比率'!BR15="","",'各会計、関係団体の財政状況及び健全化判断比率'!BR15)</f>
        <v/>
      </c>
      <c r="DH42" s="300"/>
      <c r="DI42" s="128"/>
      <c r="DJ42" s="96"/>
      <c r="DK42" s="96"/>
      <c r="DL42" s="96"/>
      <c r="DM42" s="96"/>
      <c r="DN42" s="96"/>
      <c r="DO42" s="96"/>
    </row>
    <row r="43" spans="1:119" ht="32.25" customHeight="1" x14ac:dyDescent="0.15">
      <c r="A43" s="96"/>
      <c r="B43" s="123"/>
      <c r="C43" s="299" t="str">
        <f t="shared" si="5"/>
        <v/>
      </c>
      <c r="D43" s="299"/>
      <c r="E43" s="298" t="str">
        <f>IF('各会計、関係団体の財政状況及び健全化判断比率'!B16="","",'各会計、関係団体の財政状況及び健全化判断比率'!B16)</f>
        <v/>
      </c>
      <c r="F43" s="298"/>
      <c r="G43" s="298"/>
      <c r="H43" s="298"/>
      <c r="I43" s="298"/>
      <c r="J43" s="298"/>
      <c r="K43" s="298"/>
      <c r="L43" s="298"/>
      <c r="M43" s="298"/>
      <c r="N43" s="298"/>
      <c r="O43" s="298"/>
      <c r="P43" s="298"/>
      <c r="Q43" s="298"/>
      <c r="R43" s="298"/>
      <c r="S43" s="298"/>
      <c r="T43" s="124"/>
      <c r="U43" s="299" t="str">
        <f t="shared" si="4"/>
        <v/>
      </c>
      <c r="V43" s="299"/>
      <c r="W43" s="298"/>
      <c r="X43" s="298"/>
      <c r="Y43" s="298"/>
      <c r="Z43" s="298"/>
      <c r="AA43" s="298"/>
      <c r="AB43" s="298"/>
      <c r="AC43" s="298"/>
      <c r="AD43" s="298"/>
      <c r="AE43" s="298"/>
      <c r="AF43" s="298"/>
      <c r="AG43" s="298"/>
      <c r="AH43" s="298"/>
      <c r="AI43" s="298"/>
      <c r="AJ43" s="298"/>
      <c r="AK43" s="298"/>
      <c r="AL43" s="124"/>
      <c r="AM43" s="299" t="str">
        <f t="shared" si="0"/>
        <v/>
      </c>
      <c r="AN43" s="299"/>
      <c r="AO43" s="298"/>
      <c r="AP43" s="298"/>
      <c r="AQ43" s="298"/>
      <c r="AR43" s="298"/>
      <c r="AS43" s="298"/>
      <c r="AT43" s="298"/>
      <c r="AU43" s="298"/>
      <c r="AV43" s="298"/>
      <c r="AW43" s="298"/>
      <c r="AX43" s="298"/>
      <c r="AY43" s="298"/>
      <c r="AZ43" s="298"/>
      <c r="BA43" s="298"/>
      <c r="BB43" s="298"/>
      <c r="BC43" s="298"/>
      <c r="BD43" s="124"/>
      <c r="BE43" s="299" t="str">
        <f t="shared" si="1"/>
        <v/>
      </c>
      <c r="BF43" s="299"/>
      <c r="BG43" s="298"/>
      <c r="BH43" s="298"/>
      <c r="BI43" s="298"/>
      <c r="BJ43" s="298"/>
      <c r="BK43" s="298"/>
      <c r="BL43" s="298"/>
      <c r="BM43" s="298"/>
      <c r="BN43" s="298"/>
      <c r="BO43" s="298"/>
      <c r="BP43" s="298"/>
      <c r="BQ43" s="298"/>
      <c r="BR43" s="298"/>
      <c r="BS43" s="298"/>
      <c r="BT43" s="298"/>
      <c r="BU43" s="298"/>
      <c r="BV43" s="124"/>
      <c r="BW43" s="299" t="str">
        <f t="shared" si="2"/>
        <v/>
      </c>
      <c r="BX43" s="299"/>
      <c r="BY43" s="298" t="str">
        <f>IF('各会計、関係団体の財政状況及び健全化判断比率'!B77="","",'各会計、関係団体の財政状況及び健全化判断比率'!B77)</f>
        <v/>
      </c>
      <c r="BZ43" s="298"/>
      <c r="CA43" s="298"/>
      <c r="CB43" s="298"/>
      <c r="CC43" s="298"/>
      <c r="CD43" s="298"/>
      <c r="CE43" s="298"/>
      <c r="CF43" s="298"/>
      <c r="CG43" s="298"/>
      <c r="CH43" s="298"/>
      <c r="CI43" s="298"/>
      <c r="CJ43" s="298"/>
      <c r="CK43" s="298"/>
      <c r="CL43" s="298"/>
      <c r="CM43" s="298"/>
      <c r="CN43" s="124"/>
      <c r="CO43" s="299" t="str">
        <f t="shared" si="3"/>
        <v/>
      </c>
      <c r="CP43" s="299"/>
      <c r="CQ43" s="298" t="str">
        <f>IF('各会計、関係団体の財政状況及び健全化判断比率'!BS16="","",'各会計、関係団体の財政状況及び健全化判断比率'!BS16)</f>
        <v/>
      </c>
      <c r="CR43" s="298"/>
      <c r="CS43" s="298"/>
      <c r="CT43" s="298"/>
      <c r="CU43" s="298"/>
      <c r="CV43" s="298"/>
      <c r="CW43" s="298"/>
      <c r="CX43" s="298"/>
      <c r="CY43" s="298"/>
      <c r="CZ43" s="298"/>
      <c r="DA43" s="298"/>
      <c r="DB43" s="298"/>
      <c r="DC43" s="298"/>
      <c r="DD43" s="298"/>
      <c r="DE43" s="298"/>
      <c r="DF43" s="121"/>
      <c r="DG43" s="300" t="str">
        <f>IF('各会計、関係団体の財政状況及び健全化判断比率'!BR16="","",'各会計、関係団体の財政状況及び健全化判断比率'!BR16)</f>
        <v/>
      </c>
      <c r="DH43" s="300"/>
      <c r="DI43" s="128"/>
      <c r="DJ43" s="96"/>
      <c r="DK43" s="96"/>
      <c r="DL43" s="96"/>
      <c r="DM43" s="96"/>
      <c r="DN43" s="96"/>
      <c r="DO43" s="96"/>
    </row>
    <row r="44" spans="1:119" ht="13.5" customHeight="1" thickBot="1" x14ac:dyDescent="0.2">
      <c r="A44" s="96"/>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1"/>
      <c r="DJ44" s="96"/>
      <c r="DK44" s="96"/>
      <c r="DL44" s="96"/>
      <c r="DM44" s="96"/>
      <c r="DN44" s="96"/>
      <c r="DO44" s="96"/>
    </row>
    <row r="45" spans="1:119" x14ac:dyDescent="0.15">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row>
    <row r="46" spans="1:119" x14ac:dyDescent="0.15">
      <c r="B46" s="96" t="s">
        <v>174</v>
      </c>
      <c r="C46" s="96"/>
      <c r="D46" s="96"/>
      <c r="E46" s="96" t="s">
        <v>175</v>
      </c>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row>
    <row r="47" spans="1:119" x14ac:dyDescent="0.15">
      <c r="B47" s="96"/>
      <c r="C47" s="96"/>
      <c r="D47" s="96"/>
      <c r="E47" s="96" t="s">
        <v>176</v>
      </c>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row>
    <row r="48" spans="1:119" x14ac:dyDescent="0.15">
      <c r="B48" s="96"/>
      <c r="C48" s="96"/>
      <c r="D48" s="96"/>
      <c r="E48" s="96" t="s">
        <v>177</v>
      </c>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row>
    <row r="49" spans="5:5" x14ac:dyDescent="0.15">
      <c r="E49" s="132" t="s">
        <v>178</v>
      </c>
    </row>
    <row r="50" spans="5:5" x14ac:dyDescent="0.15">
      <c r="E50" s="98" t="s">
        <v>179</v>
      </c>
    </row>
    <row r="51" spans="5:5" x14ac:dyDescent="0.15">
      <c r="E51" s="98" t="s">
        <v>180</v>
      </c>
    </row>
    <row r="52" spans="5:5" x14ac:dyDescent="0.15">
      <c r="E52" s="98" t="s">
        <v>181</v>
      </c>
    </row>
    <row r="53" spans="5:5" x14ac:dyDescent="0.15"/>
    <row r="54" spans="5:5" x14ac:dyDescent="0.15"/>
    <row r="55" spans="5:5" x14ac:dyDescent="0.15"/>
    <row r="56" spans="5:5" x14ac:dyDescent="0.15"/>
  </sheetData>
  <sheetProtection algorithmName="SHA-512" hashValue="t/7NVS4Xzju1XlEHrSUHeg0nRsQn2Xo77W+PJFTvbXoYOJ4nDaNxwaFzarkKMyaK26/36x/FU1LYQhg7WH+8Gg==" saltValue="/S8oA4CgRUhZhgaIQnMh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136" customWidth="1"/>
    <col min="96" max="133" width="1.625" style="153" customWidth="1"/>
    <col min="134" max="143" width="1.625" style="136" customWidth="1"/>
    <col min="144" max="16384" width="0" style="136" hidden="1"/>
  </cols>
  <sheetData>
    <row r="1" spans="2:143" ht="22.5" customHeight="1" thickBot="1" x14ac:dyDescent="0.2">
      <c r="B1" s="133"/>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671" t="s">
        <v>182</v>
      </c>
      <c r="DI1" s="672"/>
      <c r="DJ1" s="672"/>
      <c r="DK1" s="672"/>
      <c r="DL1" s="672"/>
      <c r="DM1" s="672"/>
      <c r="DN1" s="673"/>
      <c r="DO1" s="136"/>
      <c r="DP1" s="671" t="s">
        <v>183</v>
      </c>
      <c r="DQ1" s="672"/>
      <c r="DR1" s="672"/>
      <c r="DS1" s="672"/>
      <c r="DT1" s="672"/>
      <c r="DU1" s="672"/>
      <c r="DV1" s="672"/>
      <c r="DW1" s="672"/>
      <c r="DX1" s="672"/>
      <c r="DY1" s="672"/>
      <c r="DZ1" s="672"/>
      <c r="EA1" s="672"/>
      <c r="EB1" s="672"/>
      <c r="EC1" s="673"/>
      <c r="ED1" s="134"/>
      <c r="EE1" s="134"/>
      <c r="EF1" s="134"/>
      <c r="EG1" s="134"/>
      <c r="EH1" s="134"/>
      <c r="EI1" s="134"/>
      <c r="EJ1" s="134"/>
      <c r="EK1" s="134"/>
      <c r="EL1" s="134"/>
      <c r="EM1" s="134"/>
    </row>
    <row r="2" spans="2:143" ht="22.5" customHeight="1" x14ac:dyDescent="0.15">
      <c r="B2" s="137" t="s">
        <v>184</v>
      </c>
      <c r="R2" s="138"/>
      <c r="S2" s="138"/>
      <c r="T2" s="138"/>
      <c r="U2" s="138"/>
      <c r="V2" s="138"/>
      <c r="W2" s="138"/>
      <c r="X2" s="138"/>
      <c r="Y2" s="138"/>
      <c r="Z2" s="138"/>
      <c r="AA2" s="138"/>
      <c r="AB2" s="138"/>
      <c r="AC2" s="138"/>
      <c r="AE2" s="139"/>
      <c r="AF2" s="139"/>
      <c r="AG2" s="139"/>
      <c r="AH2" s="139"/>
      <c r="AI2" s="139"/>
      <c r="AJ2" s="138"/>
      <c r="AK2" s="138"/>
      <c r="AL2" s="138"/>
      <c r="AM2" s="138"/>
      <c r="AN2" s="138"/>
      <c r="AO2" s="138"/>
      <c r="AP2" s="138"/>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row>
    <row r="3" spans="2:143" ht="11.25" customHeight="1" x14ac:dyDescent="0.15">
      <c r="B3" s="613" t="s">
        <v>185</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3" t="s">
        <v>186</v>
      </c>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5"/>
      <c r="CD3" s="656" t="s">
        <v>187</v>
      </c>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7"/>
      <c r="DY3" s="657"/>
      <c r="DZ3" s="657"/>
      <c r="EA3" s="657"/>
      <c r="EB3" s="657"/>
      <c r="EC3" s="658"/>
    </row>
    <row r="4" spans="2:143" ht="11.25" customHeight="1" x14ac:dyDescent="0.15">
      <c r="B4" s="613" t="s">
        <v>0</v>
      </c>
      <c r="C4" s="614"/>
      <c r="D4" s="614"/>
      <c r="E4" s="614"/>
      <c r="F4" s="614"/>
      <c r="G4" s="614"/>
      <c r="H4" s="614"/>
      <c r="I4" s="614"/>
      <c r="J4" s="614"/>
      <c r="K4" s="614"/>
      <c r="L4" s="614"/>
      <c r="M4" s="614"/>
      <c r="N4" s="614"/>
      <c r="O4" s="614"/>
      <c r="P4" s="614"/>
      <c r="Q4" s="615"/>
      <c r="R4" s="613" t="s">
        <v>188</v>
      </c>
      <c r="S4" s="614"/>
      <c r="T4" s="614"/>
      <c r="U4" s="614"/>
      <c r="V4" s="614"/>
      <c r="W4" s="614"/>
      <c r="X4" s="614"/>
      <c r="Y4" s="615"/>
      <c r="Z4" s="613" t="s">
        <v>189</v>
      </c>
      <c r="AA4" s="614"/>
      <c r="AB4" s="614"/>
      <c r="AC4" s="615"/>
      <c r="AD4" s="613" t="s">
        <v>190</v>
      </c>
      <c r="AE4" s="614"/>
      <c r="AF4" s="614"/>
      <c r="AG4" s="614"/>
      <c r="AH4" s="614"/>
      <c r="AI4" s="614"/>
      <c r="AJ4" s="614"/>
      <c r="AK4" s="615"/>
      <c r="AL4" s="613" t="s">
        <v>189</v>
      </c>
      <c r="AM4" s="614"/>
      <c r="AN4" s="614"/>
      <c r="AO4" s="615"/>
      <c r="AP4" s="674" t="s">
        <v>191</v>
      </c>
      <c r="AQ4" s="674"/>
      <c r="AR4" s="674"/>
      <c r="AS4" s="674"/>
      <c r="AT4" s="674"/>
      <c r="AU4" s="674"/>
      <c r="AV4" s="674"/>
      <c r="AW4" s="674"/>
      <c r="AX4" s="674"/>
      <c r="AY4" s="674"/>
      <c r="AZ4" s="674"/>
      <c r="BA4" s="674"/>
      <c r="BB4" s="674"/>
      <c r="BC4" s="674"/>
      <c r="BD4" s="674"/>
      <c r="BE4" s="674"/>
      <c r="BF4" s="674"/>
      <c r="BG4" s="674" t="s">
        <v>192</v>
      </c>
      <c r="BH4" s="674"/>
      <c r="BI4" s="674"/>
      <c r="BJ4" s="674"/>
      <c r="BK4" s="674"/>
      <c r="BL4" s="674"/>
      <c r="BM4" s="674"/>
      <c r="BN4" s="674"/>
      <c r="BO4" s="674" t="s">
        <v>189</v>
      </c>
      <c r="BP4" s="674"/>
      <c r="BQ4" s="674"/>
      <c r="BR4" s="674"/>
      <c r="BS4" s="674" t="s">
        <v>193</v>
      </c>
      <c r="BT4" s="674"/>
      <c r="BU4" s="674"/>
      <c r="BV4" s="674"/>
      <c r="BW4" s="674"/>
      <c r="BX4" s="674"/>
      <c r="BY4" s="674"/>
      <c r="BZ4" s="674"/>
      <c r="CA4" s="674"/>
      <c r="CB4" s="674"/>
      <c r="CD4" s="656" t="s">
        <v>194</v>
      </c>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7"/>
      <c r="DY4" s="657"/>
      <c r="DZ4" s="657"/>
      <c r="EA4" s="657"/>
      <c r="EB4" s="657"/>
      <c r="EC4" s="658"/>
    </row>
    <row r="5" spans="2:143" s="140" customFormat="1" ht="11.25" customHeight="1" x14ac:dyDescent="0.15">
      <c r="B5" s="618" t="s">
        <v>195</v>
      </c>
      <c r="C5" s="619"/>
      <c r="D5" s="619"/>
      <c r="E5" s="619"/>
      <c r="F5" s="619"/>
      <c r="G5" s="619"/>
      <c r="H5" s="619"/>
      <c r="I5" s="619"/>
      <c r="J5" s="619"/>
      <c r="K5" s="619"/>
      <c r="L5" s="619"/>
      <c r="M5" s="619"/>
      <c r="N5" s="619"/>
      <c r="O5" s="619"/>
      <c r="P5" s="619"/>
      <c r="Q5" s="620"/>
      <c r="R5" s="607">
        <v>30611612</v>
      </c>
      <c r="S5" s="608"/>
      <c r="T5" s="608"/>
      <c r="U5" s="608"/>
      <c r="V5" s="608"/>
      <c r="W5" s="608"/>
      <c r="X5" s="608"/>
      <c r="Y5" s="651"/>
      <c r="Z5" s="669">
        <v>32.9</v>
      </c>
      <c r="AA5" s="669"/>
      <c r="AB5" s="669"/>
      <c r="AC5" s="669"/>
      <c r="AD5" s="670">
        <v>28060976</v>
      </c>
      <c r="AE5" s="670"/>
      <c r="AF5" s="670"/>
      <c r="AG5" s="670"/>
      <c r="AH5" s="670"/>
      <c r="AI5" s="670"/>
      <c r="AJ5" s="670"/>
      <c r="AK5" s="670"/>
      <c r="AL5" s="652">
        <v>81.400000000000006</v>
      </c>
      <c r="AM5" s="623"/>
      <c r="AN5" s="623"/>
      <c r="AO5" s="653"/>
      <c r="AP5" s="618" t="s">
        <v>196</v>
      </c>
      <c r="AQ5" s="619"/>
      <c r="AR5" s="619"/>
      <c r="AS5" s="619"/>
      <c r="AT5" s="619"/>
      <c r="AU5" s="619"/>
      <c r="AV5" s="619"/>
      <c r="AW5" s="619"/>
      <c r="AX5" s="619"/>
      <c r="AY5" s="619"/>
      <c r="AZ5" s="619"/>
      <c r="BA5" s="619"/>
      <c r="BB5" s="619"/>
      <c r="BC5" s="619"/>
      <c r="BD5" s="619"/>
      <c r="BE5" s="619"/>
      <c r="BF5" s="620"/>
      <c r="BG5" s="552">
        <v>28060976</v>
      </c>
      <c r="BH5" s="553"/>
      <c r="BI5" s="553"/>
      <c r="BJ5" s="553"/>
      <c r="BK5" s="553"/>
      <c r="BL5" s="553"/>
      <c r="BM5" s="553"/>
      <c r="BN5" s="554"/>
      <c r="BO5" s="585">
        <v>91.7</v>
      </c>
      <c r="BP5" s="585"/>
      <c r="BQ5" s="585"/>
      <c r="BR5" s="585"/>
      <c r="BS5" s="586">
        <v>156141</v>
      </c>
      <c r="BT5" s="586"/>
      <c r="BU5" s="586"/>
      <c r="BV5" s="586"/>
      <c r="BW5" s="586"/>
      <c r="BX5" s="586"/>
      <c r="BY5" s="586"/>
      <c r="BZ5" s="586"/>
      <c r="CA5" s="586"/>
      <c r="CB5" s="649"/>
      <c r="CD5" s="656" t="s">
        <v>191</v>
      </c>
      <c r="CE5" s="657"/>
      <c r="CF5" s="657"/>
      <c r="CG5" s="657"/>
      <c r="CH5" s="657"/>
      <c r="CI5" s="657"/>
      <c r="CJ5" s="657"/>
      <c r="CK5" s="657"/>
      <c r="CL5" s="657"/>
      <c r="CM5" s="657"/>
      <c r="CN5" s="657"/>
      <c r="CO5" s="657"/>
      <c r="CP5" s="657"/>
      <c r="CQ5" s="658"/>
      <c r="CR5" s="656" t="s">
        <v>197</v>
      </c>
      <c r="CS5" s="657"/>
      <c r="CT5" s="657"/>
      <c r="CU5" s="657"/>
      <c r="CV5" s="657"/>
      <c r="CW5" s="657"/>
      <c r="CX5" s="657"/>
      <c r="CY5" s="658"/>
      <c r="CZ5" s="656" t="s">
        <v>189</v>
      </c>
      <c r="DA5" s="657"/>
      <c r="DB5" s="657"/>
      <c r="DC5" s="658"/>
      <c r="DD5" s="656" t="s">
        <v>198</v>
      </c>
      <c r="DE5" s="657"/>
      <c r="DF5" s="657"/>
      <c r="DG5" s="657"/>
      <c r="DH5" s="657"/>
      <c r="DI5" s="657"/>
      <c r="DJ5" s="657"/>
      <c r="DK5" s="657"/>
      <c r="DL5" s="657"/>
      <c r="DM5" s="657"/>
      <c r="DN5" s="657"/>
      <c r="DO5" s="657"/>
      <c r="DP5" s="658"/>
      <c r="DQ5" s="656" t="s">
        <v>199</v>
      </c>
      <c r="DR5" s="657"/>
      <c r="DS5" s="657"/>
      <c r="DT5" s="657"/>
      <c r="DU5" s="657"/>
      <c r="DV5" s="657"/>
      <c r="DW5" s="657"/>
      <c r="DX5" s="657"/>
      <c r="DY5" s="657"/>
      <c r="DZ5" s="657"/>
      <c r="EA5" s="657"/>
      <c r="EB5" s="657"/>
      <c r="EC5" s="658"/>
    </row>
    <row r="6" spans="2:143" ht="11.25" customHeight="1" x14ac:dyDescent="0.15">
      <c r="B6" s="549" t="s">
        <v>200</v>
      </c>
      <c r="C6" s="550"/>
      <c r="D6" s="550"/>
      <c r="E6" s="550"/>
      <c r="F6" s="550"/>
      <c r="G6" s="550"/>
      <c r="H6" s="550"/>
      <c r="I6" s="550"/>
      <c r="J6" s="550"/>
      <c r="K6" s="550"/>
      <c r="L6" s="550"/>
      <c r="M6" s="550"/>
      <c r="N6" s="550"/>
      <c r="O6" s="550"/>
      <c r="P6" s="550"/>
      <c r="Q6" s="551"/>
      <c r="R6" s="552">
        <v>307315</v>
      </c>
      <c r="S6" s="553"/>
      <c r="T6" s="553"/>
      <c r="U6" s="553"/>
      <c r="V6" s="553"/>
      <c r="W6" s="553"/>
      <c r="X6" s="553"/>
      <c r="Y6" s="554"/>
      <c r="Z6" s="585">
        <v>0.3</v>
      </c>
      <c r="AA6" s="585"/>
      <c r="AB6" s="585"/>
      <c r="AC6" s="585"/>
      <c r="AD6" s="586">
        <v>307315</v>
      </c>
      <c r="AE6" s="586"/>
      <c r="AF6" s="586"/>
      <c r="AG6" s="586"/>
      <c r="AH6" s="586"/>
      <c r="AI6" s="586"/>
      <c r="AJ6" s="586"/>
      <c r="AK6" s="586"/>
      <c r="AL6" s="555">
        <v>0.9</v>
      </c>
      <c r="AM6" s="556"/>
      <c r="AN6" s="556"/>
      <c r="AO6" s="587"/>
      <c r="AP6" s="549" t="s">
        <v>201</v>
      </c>
      <c r="AQ6" s="550"/>
      <c r="AR6" s="550"/>
      <c r="AS6" s="550"/>
      <c r="AT6" s="550"/>
      <c r="AU6" s="550"/>
      <c r="AV6" s="550"/>
      <c r="AW6" s="550"/>
      <c r="AX6" s="550"/>
      <c r="AY6" s="550"/>
      <c r="AZ6" s="550"/>
      <c r="BA6" s="550"/>
      <c r="BB6" s="550"/>
      <c r="BC6" s="550"/>
      <c r="BD6" s="550"/>
      <c r="BE6" s="550"/>
      <c r="BF6" s="551"/>
      <c r="BG6" s="552">
        <v>28060976</v>
      </c>
      <c r="BH6" s="553"/>
      <c r="BI6" s="553"/>
      <c r="BJ6" s="553"/>
      <c r="BK6" s="553"/>
      <c r="BL6" s="553"/>
      <c r="BM6" s="553"/>
      <c r="BN6" s="554"/>
      <c r="BO6" s="585">
        <v>91.7</v>
      </c>
      <c r="BP6" s="585"/>
      <c r="BQ6" s="585"/>
      <c r="BR6" s="585"/>
      <c r="BS6" s="586">
        <v>156141</v>
      </c>
      <c r="BT6" s="586"/>
      <c r="BU6" s="586"/>
      <c r="BV6" s="586"/>
      <c r="BW6" s="586"/>
      <c r="BX6" s="586"/>
      <c r="BY6" s="586"/>
      <c r="BZ6" s="586"/>
      <c r="CA6" s="586"/>
      <c r="CB6" s="649"/>
      <c r="CD6" s="610" t="s">
        <v>202</v>
      </c>
      <c r="CE6" s="611"/>
      <c r="CF6" s="611"/>
      <c r="CG6" s="611"/>
      <c r="CH6" s="611"/>
      <c r="CI6" s="611"/>
      <c r="CJ6" s="611"/>
      <c r="CK6" s="611"/>
      <c r="CL6" s="611"/>
      <c r="CM6" s="611"/>
      <c r="CN6" s="611"/>
      <c r="CO6" s="611"/>
      <c r="CP6" s="611"/>
      <c r="CQ6" s="612"/>
      <c r="CR6" s="552">
        <v>377417</v>
      </c>
      <c r="CS6" s="553"/>
      <c r="CT6" s="553"/>
      <c r="CU6" s="553"/>
      <c r="CV6" s="553"/>
      <c r="CW6" s="553"/>
      <c r="CX6" s="553"/>
      <c r="CY6" s="554"/>
      <c r="CZ6" s="652">
        <v>0.4</v>
      </c>
      <c r="DA6" s="623"/>
      <c r="DB6" s="623"/>
      <c r="DC6" s="655"/>
      <c r="DD6" s="558" t="s">
        <v>203</v>
      </c>
      <c r="DE6" s="553"/>
      <c r="DF6" s="553"/>
      <c r="DG6" s="553"/>
      <c r="DH6" s="553"/>
      <c r="DI6" s="553"/>
      <c r="DJ6" s="553"/>
      <c r="DK6" s="553"/>
      <c r="DL6" s="553"/>
      <c r="DM6" s="553"/>
      <c r="DN6" s="553"/>
      <c r="DO6" s="553"/>
      <c r="DP6" s="554"/>
      <c r="DQ6" s="558">
        <v>377185</v>
      </c>
      <c r="DR6" s="553"/>
      <c r="DS6" s="553"/>
      <c r="DT6" s="553"/>
      <c r="DU6" s="553"/>
      <c r="DV6" s="553"/>
      <c r="DW6" s="553"/>
      <c r="DX6" s="553"/>
      <c r="DY6" s="553"/>
      <c r="DZ6" s="553"/>
      <c r="EA6" s="553"/>
      <c r="EB6" s="553"/>
      <c r="EC6" s="599"/>
    </row>
    <row r="7" spans="2:143" ht="11.25" customHeight="1" x14ac:dyDescent="0.15">
      <c r="B7" s="549" t="s">
        <v>204</v>
      </c>
      <c r="C7" s="550"/>
      <c r="D7" s="550"/>
      <c r="E7" s="550"/>
      <c r="F7" s="550"/>
      <c r="G7" s="550"/>
      <c r="H7" s="550"/>
      <c r="I7" s="550"/>
      <c r="J7" s="550"/>
      <c r="K7" s="550"/>
      <c r="L7" s="550"/>
      <c r="M7" s="550"/>
      <c r="N7" s="550"/>
      <c r="O7" s="550"/>
      <c r="P7" s="550"/>
      <c r="Q7" s="551"/>
      <c r="R7" s="552">
        <v>41508</v>
      </c>
      <c r="S7" s="553"/>
      <c r="T7" s="553"/>
      <c r="U7" s="553"/>
      <c r="V7" s="553"/>
      <c r="W7" s="553"/>
      <c r="X7" s="553"/>
      <c r="Y7" s="554"/>
      <c r="Z7" s="585">
        <v>0</v>
      </c>
      <c r="AA7" s="585"/>
      <c r="AB7" s="585"/>
      <c r="AC7" s="585"/>
      <c r="AD7" s="586">
        <v>41508</v>
      </c>
      <c r="AE7" s="586"/>
      <c r="AF7" s="586"/>
      <c r="AG7" s="586"/>
      <c r="AH7" s="586"/>
      <c r="AI7" s="586"/>
      <c r="AJ7" s="586"/>
      <c r="AK7" s="586"/>
      <c r="AL7" s="555">
        <v>0.1</v>
      </c>
      <c r="AM7" s="556"/>
      <c r="AN7" s="556"/>
      <c r="AO7" s="587"/>
      <c r="AP7" s="549" t="s">
        <v>205</v>
      </c>
      <c r="AQ7" s="550"/>
      <c r="AR7" s="550"/>
      <c r="AS7" s="550"/>
      <c r="AT7" s="550"/>
      <c r="AU7" s="550"/>
      <c r="AV7" s="550"/>
      <c r="AW7" s="550"/>
      <c r="AX7" s="550"/>
      <c r="AY7" s="550"/>
      <c r="AZ7" s="550"/>
      <c r="BA7" s="550"/>
      <c r="BB7" s="550"/>
      <c r="BC7" s="550"/>
      <c r="BD7" s="550"/>
      <c r="BE7" s="550"/>
      <c r="BF7" s="551"/>
      <c r="BG7" s="552">
        <v>15008349</v>
      </c>
      <c r="BH7" s="553"/>
      <c r="BI7" s="553"/>
      <c r="BJ7" s="553"/>
      <c r="BK7" s="553"/>
      <c r="BL7" s="553"/>
      <c r="BM7" s="553"/>
      <c r="BN7" s="554"/>
      <c r="BO7" s="585">
        <v>49</v>
      </c>
      <c r="BP7" s="585"/>
      <c r="BQ7" s="585"/>
      <c r="BR7" s="585"/>
      <c r="BS7" s="586">
        <v>156141</v>
      </c>
      <c r="BT7" s="586"/>
      <c r="BU7" s="586"/>
      <c r="BV7" s="586"/>
      <c r="BW7" s="586"/>
      <c r="BX7" s="586"/>
      <c r="BY7" s="586"/>
      <c r="BZ7" s="586"/>
      <c r="CA7" s="586"/>
      <c r="CB7" s="649"/>
      <c r="CD7" s="591" t="s">
        <v>206</v>
      </c>
      <c r="CE7" s="592"/>
      <c r="CF7" s="592"/>
      <c r="CG7" s="592"/>
      <c r="CH7" s="592"/>
      <c r="CI7" s="592"/>
      <c r="CJ7" s="592"/>
      <c r="CK7" s="592"/>
      <c r="CL7" s="592"/>
      <c r="CM7" s="592"/>
      <c r="CN7" s="592"/>
      <c r="CO7" s="592"/>
      <c r="CP7" s="592"/>
      <c r="CQ7" s="593"/>
      <c r="CR7" s="552">
        <v>26534049</v>
      </c>
      <c r="CS7" s="553"/>
      <c r="CT7" s="553"/>
      <c r="CU7" s="553"/>
      <c r="CV7" s="553"/>
      <c r="CW7" s="553"/>
      <c r="CX7" s="553"/>
      <c r="CY7" s="554"/>
      <c r="CZ7" s="585">
        <v>29.5</v>
      </c>
      <c r="DA7" s="585"/>
      <c r="DB7" s="585"/>
      <c r="DC7" s="585"/>
      <c r="DD7" s="558">
        <v>1406772</v>
      </c>
      <c r="DE7" s="553"/>
      <c r="DF7" s="553"/>
      <c r="DG7" s="553"/>
      <c r="DH7" s="553"/>
      <c r="DI7" s="553"/>
      <c r="DJ7" s="553"/>
      <c r="DK7" s="553"/>
      <c r="DL7" s="553"/>
      <c r="DM7" s="553"/>
      <c r="DN7" s="553"/>
      <c r="DO7" s="553"/>
      <c r="DP7" s="554"/>
      <c r="DQ7" s="558">
        <v>5180865</v>
      </c>
      <c r="DR7" s="553"/>
      <c r="DS7" s="553"/>
      <c r="DT7" s="553"/>
      <c r="DU7" s="553"/>
      <c r="DV7" s="553"/>
      <c r="DW7" s="553"/>
      <c r="DX7" s="553"/>
      <c r="DY7" s="553"/>
      <c r="DZ7" s="553"/>
      <c r="EA7" s="553"/>
      <c r="EB7" s="553"/>
      <c r="EC7" s="599"/>
    </row>
    <row r="8" spans="2:143" ht="11.25" customHeight="1" x14ac:dyDescent="0.15">
      <c r="B8" s="549" t="s">
        <v>207</v>
      </c>
      <c r="C8" s="550"/>
      <c r="D8" s="550"/>
      <c r="E8" s="550"/>
      <c r="F8" s="550"/>
      <c r="G8" s="550"/>
      <c r="H8" s="550"/>
      <c r="I8" s="550"/>
      <c r="J8" s="550"/>
      <c r="K8" s="550"/>
      <c r="L8" s="550"/>
      <c r="M8" s="550"/>
      <c r="N8" s="550"/>
      <c r="O8" s="550"/>
      <c r="P8" s="550"/>
      <c r="Q8" s="551"/>
      <c r="R8" s="552">
        <v>200684</v>
      </c>
      <c r="S8" s="553"/>
      <c r="T8" s="553"/>
      <c r="U8" s="553"/>
      <c r="V8" s="553"/>
      <c r="W8" s="553"/>
      <c r="X8" s="553"/>
      <c r="Y8" s="554"/>
      <c r="Z8" s="585">
        <v>0.2</v>
      </c>
      <c r="AA8" s="585"/>
      <c r="AB8" s="585"/>
      <c r="AC8" s="585"/>
      <c r="AD8" s="586">
        <v>200684</v>
      </c>
      <c r="AE8" s="586"/>
      <c r="AF8" s="586"/>
      <c r="AG8" s="586"/>
      <c r="AH8" s="586"/>
      <c r="AI8" s="586"/>
      <c r="AJ8" s="586"/>
      <c r="AK8" s="586"/>
      <c r="AL8" s="555">
        <v>0.6</v>
      </c>
      <c r="AM8" s="556"/>
      <c r="AN8" s="556"/>
      <c r="AO8" s="587"/>
      <c r="AP8" s="549" t="s">
        <v>208</v>
      </c>
      <c r="AQ8" s="550"/>
      <c r="AR8" s="550"/>
      <c r="AS8" s="550"/>
      <c r="AT8" s="550"/>
      <c r="AU8" s="550"/>
      <c r="AV8" s="550"/>
      <c r="AW8" s="550"/>
      <c r="AX8" s="550"/>
      <c r="AY8" s="550"/>
      <c r="AZ8" s="550"/>
      <c r="BA8" s="550"/>
      <c r="BB8" s="550"/>
      <c r="BC8" s="550"/>
      <c r="BD8" s="550"/>
      <c r="BE8" s="550"/>
      <c r="BF8" s="551"/>
      <c r="BG8" s="552">
        <v>343182</v>
      </c>
      <c r="BH8" s="553"/>
      <c r="BI8" s="553"/>
      <c r="BJ8" s="553"/>
      <c r="BK8" s="553"/>
      <c r="BL8" s="553"/>
      <c r="BM8" s="553"/>
      <c r="BN8" s="554"/>
      <c r="BO8" s="585">
        <v>1.1000000000000001</v>
      </c>
      <c r="BP8" s="585"/>
      <c r="BQ8" s="585"/>
      <c r="BR8" s="585"/>
      <c r="BS8" s="558" t="s">
        <v>209</v>
      </c>
      <c r="BT8" s="553"/>
      <c r="BU8" s="553"/>
      <c r="BV8" s="553"/>
      <c r="BW8" s="553"/>
      <c r="BX8" s="553"/>
      <c r="BY8" s="553"/>
      <c r="BZ8" s="553"/>
      <c r="CA8" s="553"/>
      <c r="CB8" s="599"/>
      <c r="CD8" s="591" t="s">
        <v>210</v>
      </c>
      <c r="CE8" s="592"/>
      <c r="CF8" s="592"/>
      <c r="CG8" s="592"/>
      <c r="CH8" s="592"/>
      <c r="CI8" s="592"/>
      <c r="CJ8" s="592"/>
      <c r="CK8" s="592"/>
      <c r="CL8" s="592"/>
      <c r="CM8" s="592"/>
      <c r="CN8" s="592"/>
      <c r="CO8" s="592"/>
      <c r="CP8" s="592"/>
      <c r="CQ8" s="593"/>
      <c r="CR8" s="552">
        <v>34508648</v>
      </c>
      <c r="CS8" s="553"/>
      <c r="CT8" s="553"/>
      <c r="CU8" s="553"/>
      <c r="CV8" s="553"/>
      <c r="CW8" s="553"/>
      <c r="CX8" s="553"/>
      <c r="CY8" s="554"/>
      <c r="CZ8" s="585">
        <v>38.4</v>
      </c>
      <c r="DA8" s="585"/>
      <c r="DB8" s="585"/>
      <c r="DC8" s="585"/>
      <c r="DD8" s="558">
        <v>65017</v>
      </c>
      <c r="DE8" s="553"/>
      <c r="DF8" s="553"/>
      <c r="DG8" s="553"/>
      <c r="DH8" s="553"/>
      <c r="DI8" s="553"/>
      <c r="DJ8" s="553"/>
      <c r="DK8" s="553"/>
      <c r="DL8" s="553"/>
      <c r="DM8" s="553"/>
      <c r="DN8" s="553"/>
      <c r="DO8" s="553"/>
      <c r="DP8" s="554"/>
      <c r="DQ8" s="558">
        <v>16857174</v>
      </c>
      <c r="DR8" s="553"/>
      <c r="DS8" s="553"/>
      <c r="DT8" s="553"/>
      <c r="DU8" s="553"/>
      <c r="DV8" s="553"/>
      <c r="DW8" s="553"/>
      <c r="DX8" s="553"/>
      <c r="DY8" s="553"/>
      <c r="DZ8" s="553"/>
      <c r="EA8" s="553"/>
      <c r="EB8" s="553"/>
      <c r="EC8" s="599"/>
    </row>
    <row r="9" spans="2:143" ht="11.25" customHeight="1" x14ac:dyDescent="0.15">
      <c r="B9" s="549" t="s">
        <v>211</v>
      </c>
      <c r="C9" s="550"/>
      <c r="D9" s="550"/>
      <c r="E9" s="550"/>
      <c r="F9" s="550"/>
      <c r="G9" s="550"/>
      <c r="H9" s="550"/>
      <c r="I9" s="550"/>
      <c r="J9" s="550"/>
      <c r="K9" s="550"/>
      <c r="L9" s="550"/>
      <c r="M9" s="550"/>
      <c r="N9" s="550"/>
      <c r="O9" s="550"/>
      <c r="P9" s="550"/>
      <c r="Q9" s="551"/>
      <c r="R9" s="552">
        <v>233575</v>
      </c>
      <c r="S9" s="553"/>
      <c r="T9" s="553"/>
      <c r="U9" s="553"/>
      <c r="V9" s="553"/>
      <c r="W9" s="553"/>
      <c r="X9" s="553"/>
      <c r="Y9" s="554"/>
      <c r="Z9" s="585">
        <v>0.3</v>
      </c>
      <c r="AA9" s="585"/>
      <c r="AB9" s="585"/>
      <c r="AC9" s="585"/>
      <c r="AD9" s="586">
        <v>233575</v>
      </c>
      <c r="AE9" s="586"/>
      <c r="AF9" s="586"/>
      <c r="AG9" s="586"/>
      <c r="AH9" s="586"/>
      <c r="AI9" s="586"/>
      <c r="AJ9" s="586"/>
      <c r="AK9" s="586"/>
      <c r="AL9" s="555">
        <v>0.7</v>
      </c>
      <c r="AM9" s="556"/>
      <c r="AN9" s="556"/>
      <c r="AO9" s="587"/>
      <c r="AP9" s="549" t="s">
        <v>212</v>
      </c>
      <c r="AQ9" s="550"/>
      <c r="AR9" s="550"/>
      <c r="AS9" s="550"/>
      <c r="AT9" s="550"/>
      <c r="AU9" s="550"/>
      <c r="AV9" s="550"/>
      <c r="AW9" s="550"/>
      <c r="AX9" s="550"/>
      <c r="AY9" s="550"/>
      <c r="AZ9" s="550"/>
      <c r="BA9" s="550"/>
      <c r="BB9" s="550"/>
      <c r="BC9" s="550"/>
      <c r="BD9" s="550"/>
      <c r="BE9" s="550"/>
      <c r="BF9" s="551"/>
      <c r="BG9" s="552">
        <v>13266369</v>
      </c>
      <c r="BH9" s="553"/>
      <c r="BI9" s="553"/>
      <c r="BJ9" s="553"/>
      <c r="BK9" s="553"/>
      <c r="BL9" s="553"/>
      <c r="BM9" s="553"/>
      <c r="BN9" s="554"/>
      <c r="BO9" s="585">
        <v>43.3</v>
      </c>
      <c r="BP9" s="585"/>
      <c r="BQ9" s="585"/>
      <c r="BR9" s="585"/>
      <c r="BS9" s="558" t="s">
        <v>203</v>
      </c>
      <c r="BT9" s="553"/>
      <c r="BU9" s="553"/>
      <c r="BV9" s="553"/>
      <c r="BW9" s="553"/>
      <c r="BX9" s="553"/>
      <c r="BY9" s="553"/>
      <c r="BZ9" s="553"/>
      <c r="CA9" s="553"/>
      <c r="CB9" s="599"/>
      <c r="CD9" s="591" t="s">
        <v>213</v>
      </c>
      <c r="CE9" s="592"/>
      <c r="CF9" s="592"/>
      <c r="CG9" s="592"/>
      <c r="CH9" s="592"/>
      <c r="CI9" s="592"/>
      <c r="CJ9" s="592"/>
      <c r="CK9" s="592"/>
      <c r="CL9" s="592"/>
      <c r="CM9" s="592"/>
      <c r="CN9" s="592"/>
      <c r="CO9" s="592"/>
      <c r="CP9" s="592"/>
      <c r="CQ9" s="593"/>
      <c r="CR9" s="552">
        <v>5629240</v>
      </c>
      <c r="CS9" s="553"/>
      <c r="CT9" s="553"/>
      <c r="CU9" s="553"/>
      <c r="CV9" s="553"/>
      <c r="CW9" s="553"/>
      <c r="CX9" s="553"/>
      <c r="CY9" s="554"/>
      <c r="CZ9" s="585">
        <v>6.3</v>
      </c>
      <c r="DA9" s="585"/>
      <c r="DB9" s="585"/>
      <c r="DC9" s="585"/>
      <c r="DD9" s="558">
        <v>236499</v>
      </c>
      <c r="DE9" s="553"/>
      <c r="DF9" s="553"/>
      <c r="DG9" s="553"/>
      <c r="DH9" s="553"/>
      <c r="DI9" s="553"/>
      <c r="DJ9" s="553"/>
      <c r="DK9" s="553"/>
      <c r="DL9" s="553"/>
      <c r="DM9" s="553"/>
      <c r="DN9" s="553"/>
      <c r="DO9" s="553"/>
      <c r="DP9" s="554"/>
      <c r="DQ9" s="558">
        <v>3753219</v>
      </c>
      <c r="DR9" s="553"/>
      <c r="DS9" s="553"/>
      <c r="DT9" s="553"/>
      <c r="DU9" s="553"/>
      <c r="DV9" s="553"/>
      <c r="DW9" s="553"/>
      <c r="DX9" s="553"/>
      <c r="DY9" s="553"/>
      <c r="DZ9" s="553"/>
      <c r="EA9" s="553"/>
      <c r="EB9" s="553"/>
      <c r="EC9" s="599"/>
    </row>
    <row r="10" spans="2:143" ht="11.25" customHeight="1" x14ac:dyDescent="0.15">
      <c r="B10" s="549" t="s">
        <v>214</v>
      </c>
      <c r="C10" s="550"/>
      <c r="D10" s="550"/>
      <c r="E10" s="550"/>
      <c r="F10" s="550"/>
      <c r="G10" s="550"/>
      <c r="H10" s="550"/>
      <c r="I10" s="550"/>
      <c r="J10" s="550"/>
      <c r="K10" s="550"/>
      <c r="L10" s="550"/>
      <c r="M10" s="550"/>
      <c r="N10" s="550"/>
      <c r="O10" s="550"/>
      <c r="P10" s="550"/>
      <c r="Q10" s="551"/>
      <c r="R10" s="552" t="s">
        <v>203</v>
      </c>
      <c r="S10" s="553"/>
      <c r="T10" s="553"/>
      <c r="U10" s="553"/>
      <c r="V10" s="553"/>
      <c r="W10" s="553"/>
      <c r="X10" s="553"/>
      <c r="Y10" s="554"/>
      <c r="Z10" s="585" t="s">
        <v>203</v>
      </c>
      <c r="AA10" s="585"/>
      <c r="AB10" s="585"/>
      <c r="AC10" s="585"/>
      <c r="AD10" s="586" t="s">
        <v>203</v>
      </c>
      <c r="AE10" s="586"/>
      <c r="AF10" s="586"/>
      <c r="AG10" s="586"/>
      <c r="AH10" s="586"/>
      <c r="AI10" s="586"/>
      <c r="AJ10" s="586"/>
      <c r="AK10" s="586"/>
      <c r="AL10" s="555" t="s">
        <v>203</v>
      </c>
      <c r="AM10" s="556"/>
      <c r="AN10" s="556"/>
      <c r="AO10" s="587"/>
      <c r="AP10" s="549" t="s">
        <v>215</v>
      </c>
      <c r="AQ10" s="550"/>
      <c r="AR10" s="550"/>
      <c r="AS10" s="550"/>
      <c r="AT10" s="550"/>
      <c r="AU10" s="550"/>
      <c r="AV10" s="550"/>
      <c r="AW10" s="550"/>
      <c r="AX10" s="550"/>
      <c r="AY10" s="550"/>
      <c r="AZ10" s="550"/>
      <c r="BA10" s="550"/>
      <c r="BB10" s="550"/>
      <c r="BC10" s="550"/>
      <c r="BD10" s="550"/>
      <c r="BE10" s="550"/>
      <c r="BF10" s="551"/>
      <c r="BG10" s="552">
        <v>351600</v>
      </c>
      <c r="BH10" s="553"/>
      <c r="BI10" s="553"/>
      <c r="BJ10" s="553"/>
      <c r="BK10" s="553"/>
      <c r="BL10" s="553"/>
      <c r="BM10" s="553"/>
      <c r="BN10" s="554"/>
      <c r="BO10" s="585">
        <v>1.1000000000000001</v>
      </c>
      <c r="BP10" s="585"/>
      <c r="BQ10" s="585"/>
      <c r="BR10" s="585"/>
      <c r="BS10" s="558" t="s">
        <v>203</v>
      </c>
      <c r="BT10" s="553"/>
      <c r="BU10" s="553"/>
      <c r="BV10" s="553"/>
      <c r="BW10" s="553"/>
      <c r="BX10" s="553"/>
      <c r="BY10" s="553"/>
      <c r="BZ10" s="553"/>
      <c r="CA10" s="553"/>
      <c r="CB10" s="599"/>
      <c r="CD10" s="591" t="s">
        <v>216</v>
      </c>
      <c r="CE10" s="592"/>
      <c r="CF10" s="592"/>
      <c r="CG10" s="592"/>
      <c r="CH10" s="592"/>
      <c r="CI10" s="592"/>
      <c r="CJ10" s="592"/>
      <c r="CK10" s="592"/>
      <c r="CL10" s="592"/>
      <c r="CM10" s="592"/>
      <c r="CN10" s="592"/>
      <c r="CO10" s="592"/>
      <c r="CP10" s="592"/>
      <c r="CQ10" s="593"/>
      <c r="CR10" s="552">
        <v>252104</v>
      </c>
      <c r="CS10" s="553"/>
      <c r="CT10" s="553"/>
      <c r="CU10" s="553"/>
      <c r="CV10" s="553"/>
      <c r="CW10" s="553"/>
      <c r="CX10" s="553"/>
      <c r="CY10" s="554"/>
      <c r="CZ10" s="585">
        <v>0.3</v>
      </c>
      <c r="DA10" s="585"/>
      <c r="DB10" s="585"/>
      <c r="DC10" s="585"/>
      <c r="DD10" s="558" t="s">
        <v>203</v>
      </c>
      <c r="DE10" s="553"/>
      <c r="DF10" s="553"/>
      <c r="DG10" s="553"/>
      <c r="DH10" s="553"/>
      <c r="DI10" s="553"/>
      <c r="DJ10" s="553"/>
      <c r="DK10" s="553"/>
      <c r="DL10" s="553"/>
      <c r="DM10" s="553"/>
      <c r="DN10" s="553"/>
      <c r="DO10" s="553"/>
      <c r="DP10" s="554"/>
      <c r="DQ10" s="558">
        <v>227209</v>
      </c>
      <c r="DR10" s="553"/>
      <c r="DS10" s="553"/>
      <c r="DT10" s="553"/>
      <c r="DU10" s="553"/>
      <c r="DV10" s="553"/>
      <c r="DW10" s="553"/>
      <c r="DX10" s="553"/>
      <c r="DY10" s="553"/>
      <c r="DZ10" s="553"/>
      <c r="EA10" s="553"/>
      <c r="EB10" s="553"/>
      <c r="EC10" s="599"/>
    </row>
    <row r="11" spans="2:143" ht="11.25" customHeight="1" x14ac:dyDescent="0.15">
      <c r="B11" s="549" t="s">
        <v>217</v>
      </c>
      <c r="C11" s="550"/>
      <c r="D11" s="550"/>
      <c r="E11" s="550"/>
      <c r="F11" s="550"/>
      <c r="G11" s="550"/>
      <c r="H11" s="550"/>
      <c r="I11" s="550"/>
      <c r="J11" s="550"/>
      <c r="K11" s="550"/>
      <c r="L11" s="550"/>
      <c r="M11" s="550"/>
      <c r="N11" s="550"/>
      <c r="O11" s="550"/>
      <c r="P11" s="550"/>
      <c r="Q11" s="551"/>
      <c r="R11" s="552">
        <v>3871946</v>
      </c>
      <c r="S11" s="553"/>
      <c r="T11" s="553"/>
      <c r="U11" s="553"/>
      <c r="V11" s="553"/>
      <c r="W11" s="553"/>
      <c r="X11" s="553"/>
      <c r="Y11" s="554"/>
      <c r="Z11" s="555">
        <v>4.2</v>
      </c>
      <c r="AA11" s="556"/>
      <c r="AB11" s="556"/>
      <c r="AC11" s="557"/>
      <c r="AD11" s="558">
        <v>3871946</v>
      </c>
      <c r="AE11" s="553"/>
      <c r="AF11" s="553"/>
      <c r="AG11" s="553"/>
      <c r="AH11" s="553"/>
      <c r="AI11" s="553"/>
      <c r="AJ11" s="553"/>
      <c r="AK11" s="554"/>
      <c r="AL11" s="555">
        <v>11.2</v>
      </c>
      <c r="AM11" s="556"/>
      <c r="AN11" s="556"/>
      <c r="AO11" s="587"/>
      <c r="AP11" s="549" t="s">
        <v>218</v>
      </c>
      <c r="AQ11" s="550"/>
      <c r="AR11" s="550"/>
      <c r="AS11" s="550"/>
      <c r="AT11" s="550"/>
      <c r="AU11" s="550"/>
      <c r="AV11" s="550"/>
      <c r="AW11" s="550"/>
      <c r="AX11" s="550"/>
      <c r="AY11" s="550"/>
      <c r="AZ11" s="550"/>
      <c r="BA11" s="550"/>
      <c r="BB11" s="550"/>
      <c r="BC11" s="550"/>
      <c r="BD11" s="550"/>
      <c r="BE11" s="550"/>
      <c r="BF11" s="551"/>
      <c r="BG11" s="552">
        <v>1047198</v>
      </c>
      <c r="BH11" s="553"/>
      <c r="BI11" s="553"/>
      <c r="BJ11" s="553"/>
      <c r="BK11" s="553"/>
      <c r="BL11" s="553"/>
      <c r="BM11" s="553"/>
      <c r="BN11" s="554"/>
      <c r="BO11" s="585">
        <v>3.4</v>
      </c>
      <c r="BP11" s="585"/>
      <c r="BQ11" s="585"/>
      <c r="BR11" s="585"/>
      <c r="BS11" s="558">
        <v>156141</v>
      </c>
      <c r="BT11" s="553"/>
      <c r="BU11" s="553"/>
      <c r="BV11" s="553"/>
      <c r="BW11" s="553"/>
      <c r="BX11" s="553"/>
      <c r="BY11" s="553"/>
      <c r="BZ11" s="553"/>
      <c r="CA11" s="553"/>
      <c r="CB11" s="599"/>
      <c r="CD11" s="591" t="s">
        <v>219</v>
      </c>
      <c r="CE11" s="592"/>
      <c r="CF11" s="592"/>
      <c r="CG11" s="592"/>
      <c r="CH11" s="592"/>
      <c r="CI11" s="592"/>
      <c r="CJ11" s="592"/>
      <c r="CK11" s="592"/>
      <c r="CL11" s="592"/>
      <c r="CM11" s="592"/>
      <c r="CN11" s="592"/>
      <c r="CO11" s="592"/>
      <c r="CP11" s="592"/>
      <c r="CQ11" s="593"/>
      <c r="CR11" s="552">
        <v>154563</v>
      </c>
      <c r="CS11" s="553"/>
      <c r="CT11" s="553"/>
      <c r="CU11" s="553"/>
      <c r="CV11" s="553"/>
      <c r="CW11" s="553"/>
      <c r="CX11" s="553"/>
      <c r="CY11" s="554"/>
      <c r="CZ11" s="585">
        <v>0.2</v>
      </c>
      <c r="DA11" s="585"/>
      <c r="DB11" s="585"/>
      <c r="DC11" s="585"/>
      <c r="DD11" s="558">
        <v>12672</v>
      </c>
      <c r="DE11" s="553"/>
      <c r="DF11" s="553"/>
      <c r="DG11" s="553"/>
      <c r="DH11" s="553"/>
      <c r="DI11" s="553"/>
      <c r="DJ11" s="553"/>
      <c r="DK11" s="553"/>
      <c r="DL11" s="553"/>
      <c r="DM11" s="553"/>
      <c r="DN11" s="553"/>
      <c r="DO11" s="553"/>
      <c r="DP11" s="554"/>
      <c r="DQ11" s="558">
        <v>101494</v>
      </c>
      <c r="DR11" s="553"/>
      <c r="DS11" s="553"/>
      <c r="DT11" s="553"/>
      <c r="DU11" s="553"/>
      <c r="DV11" s="553"/>
      <c r="DW11" s="553"/>
      <c r="DX11" s="553"/>
      <c r="DY11" s="553"/>
      <c r="DZ11" s="553"/>
      <c r="EA11" s="553"/>
      <c r="EB11" s="553"/>
      <c r="EC11" s="599"/>
    </row>
    <row r="12" spans="2:143" ht="11.25" customHeight="1" x14ac:dyDescent="0.15">
      <c r="B12" s="549" t="s">
        <v>220</v>
      </c>
      <c r="C12" s="550"/>
      <c r="D12" s="550"/>
      <c r="E12" s="550"/>
      <c r="F12" s="550"/>
      <c r="G12" s="550"/>
      <c r="H12" s="550"/>
      <c r="I12" s="550"/>
      <c r="J12" s="550"/>
      <c r="K12" s="550"/>
      <c r="L12" s="550"/>
      <c r="M12" s="550"/>
      <c r="N12" s="550"/>
      <c r="O12" s="550"/>
      <c r="P12" s="550"/>
      <c r="Q12" s="551"/>
      <c r="R12" s="552" t="s">
        <v>203</v>
      </c>
      <c r="S12" s="553"/>
      <c r="T12" s="553"/>
      <c r="U12" s="553"/>
      <c r="V12" s="553"/>
      <c r="W12" s="553"/>
      <c r="X12" s="553"/>
      <c r="Y12" s="554"/>
      <c r="Z12" s="585" t="s">
        <v>203</v>
      </c>
      <c r="AA12" s="585"/>
      <c r="AB12" s="585"/>
      <c r="AC12" s="585"/>
      <c r="AD12" s="586" t="s">
        <v>203</v>
      </c>
      <c r="AE12" s="586"/>
      <c r="AF12" s="586"/>
      <c r="AG12" s="586"/>
      <c r="AH12" s="586"/>
      <c r="AI12" s="586"/>
      <c r="AJ12" s="586"/>
      <c r="AK12" s="586"/>
      <c r="AL12" s="555" t="s">
        <v>203</v>
      </c>
      <c r="AM12" s="556"/>
      <c r="AN12" s="556"/>
      <c r="AO12" s="587"/>
      <c r="AP12" s="549" t="s">
        <v>221</v>
      </c>
      <c r="AQ12" s="550"/>
      <c r="AR12" s="550"/>
      <c r="AS12" s="550"/>
      <c r="AT12" s="550"/>
      <c r="AU12" s="550"/>
      <c r="AV12" s="550"/>
      <c r="AW12" s="550"/>
      <c r="AX12" s="550"/>
      <c r="AY12" s="550"/>
      <c r="AZ12" s="550"/>
      <c r="BA12" s="550"/>
      <c r="BB12" s="550"/>
      <c r="BC12" s="550"/>
      <c r="BD12" s="550"/>
      <c r="BE12" s="550"/>
      <c r="BF12" s="551"/>
      <c r="BG12" s="552">
        <v>12037334</v>
      </c>
      <c r="BH12" s="553"/>
      <c r="BI12" s="553"/>
      <c r="BJ12" s="553"/>
      <c r="BK12" s="553"/>
      <c r="BL12" s="553"/>
      <c r="BM12" s="553"/>
      <c r="BN12" s="554"/>
      <c r="BO12" s="585">
        <v>39.299999999999997</v>
      </c>
      <c r="BP12" s="585"/>
      <c r="BQ12" s="585"/>
      <c r="BR12" s="585"/>
      <c r="BS12" s="558" t="s">
        <v>203</v>
      </c>
      <c r="BT12" s="553"/>
      <c r="BU12" s="553"/>
      <c r="BV12" s="553"/>
      <c r="BW12" s="553"/>
      <c r="BX12" s="553"/>
      <c r="BY12" s="553"/>
      <c r="BZ12" s="553"/>
      <c r="CA12" s="553"/>
      <c r="CB12" s="599"/>
      <c r="CD12" s="591" t="s">
        <v>222</v>
      </c>
      <c r="CE12" s="592"/>
      <c r="CF12" s="592"/>
      <c r="CG12" s="592"/>
      <c r="CH12" s="592"/>
      <c r="CI12" s="592"/>
      <c r="CJ12" s="592"/>
      <c r="CK12" s="592"/>
      <c r="CL12" s="592"/>
      <c r="CM12" s="592"/>
      <c r="CN12" s="592"/>
      <c r="CO12" s="592"/>
      <c r="CP12" s="592"/>
      <c r="CQ12" s="593"/>
      <c r="CR12" s="552">
        <v>1277892</v>
      </c>
      <c r="CS12" s="553"/>
      <c r="CT12" s="553"/>
      <c r="CU12" s="553"/>
      <c r="CV12" s="553"/>
      <c r="CW12" s="553"/>
      <c r="CX12" s="553"/>
      <c r="CY12" s="554"/>
      <c r="CZ12" s="585">
        <v>1.4</v>
      </c>
      <c r="DA12" s="585"/>
      <c r="DB12" s="585"/>
      <c r="DC12" s="585"/>
      <c r="DD12" s="558">
        <v>1860</v>
      </c>
      <c r="DE12" s="553"/>
      <c r="DF12" s="553"/>
      <c r="DG12" s="553"/>
      <c r="DH12" s="553"/>
      <c r="DI12" s="553"/>
      <c r="DJ12" s="553"/>
      <c r="DK12" s="553"/>
      <c r="DL12" s="553"/>
      <c r="DM12" s="553"/>
      <c r="DN12" s="553"/>
      <c r="DO12" s="553"/>
      <c r="DP12" s="554"/>
      <c r="DQ12" s="558">
        <v>1144338</v>
      </c>
      <c r="DR12" s="553"/>
      <c r="DS12" s="553"/>
      <c r="DT12" s="553"/>
      <c r="DU12" s="553"/>
      <c r="DV12" s="553"/>
      <c r="DW12" s="553"/>
      <c r="DX12" s="553"/>
      <c r="DY12" s="553"/>
      <c r="DZ12" s="553"/>
      <c r="EA12" s="553"/>
      <c r="EB12" s="553"/>
      <c r="EC12" s="599"/>
    </row>
    <row r="13" spans="2:143" ht="11.25" customHeight="1" x14ac:dyDescent="0.15">
      <c r="B13" s="549" t="s">
        <v>223</v>
      </c>
      <c r="C13" s="550"/>
      <c r="D13" s="550"/>
      <c r="E13" s="550"/>
      <c r="F13" s="550"/>
      <c r="G13" s="550"/>
      <c r="H13" s="550"/>
      <c r="I13" s="550"/>
      <c r="J13" s="550"/>
      <c r="K13" s="550"/>
      <c r="L13" s="550"/>
      <c r="M13" s="550"/>
      <c r="N13" s="550"/>
      <c r="O13" s="550"/>
      <c r="P13" s="550"/>
      <c r="Q13" s="551"/>
      <c r="R13" s="552" t="s">
        <v>203</v>
      </c>
      <c r="S13" s="553"/>
      <c r="T13" s="553"/>
      <c r="U13" s="553"/>
      <c r="V13" s="553"/>
      <c r="W13" s="553"/>
      <c r="X13" s="553"/>
      <c r="Y13" s="554"/>
      <c r="Z13" s="585" t="s">
        <v>209</v>
      </c>
      <c r="AA13" s="585"/>
      <c r="AB13" s="585"/>
      <c r="AC13" s="585"/>
      <c r="AD13" s="586" t="s">
        <v>209</v>
      </c>
      <c r="AE13" s="586"/>
      <c r="AF13" s="586"/>
      <c r="AG13" s="586"/>
      <c r="AH13" s="586"/>
      <c r="AI13" s="586"/>
      <c r="AJ13" s="586"/>
      <c r="AK13" s="586"/>
      <c r="AL13" s="555" t="s">
        <v>203</v>
      </c>
      <c r="AM13" s="556"/>
      <c r="AN13" s="556"/>
      <c r="AO13" s="587"/>
      <c r="AP13" s="549" t="s">
        <v>224</v>
      </c>
      <c r="AQ13" s="550"/>
      <c r="AR13" s="550"/>
      <c r="AS13" s="550"/>
      <c r="AT13" s="550"/>
      <c r="AU13" s="550"/>
      <c r="AV13" s="550"/>
      <c r="AW13" s="550"/>
      <c r="AX13" s="550"/>
      <c r="AY13" s="550"/>
      <c r="AZ13" s="550"/>
      <c r="BA13" s="550"/>
      <c r="BB13" s="550"/>
      <c r="BC13" s="550"/>
      <c r="BD13" s="550"/>
      <c r="BE13" s="550"/>
      <c r="BF13" s="551"/>
      <c r="BG13" s="552">
        <v>11864101</v>
      </c>
      <c r="BH13" s="553"/>
      <c r="BI13" s="553"/>
      <c r="BJ13" s="553"/>
      <c r="BK13" s="553"/>
      <c r="BL13" s="553"/>
      <c r="BM13" s="553"/>
      <c r="BN13" s="554"/>
      <c r="BO13" s="585">
        <v>38.799999999999997</v>
      </c>
      <c r="BP13" s="585"/>
      <c r="BQ13" s="585"/>
      <c r="BR13" s="585"/>
      <c r="BS13" s="558" t="s">
        <v>203</v>
      </c>
      <c r="BT13" s="553"/>
      <c r="BU13" s="553"/>
      <c r="BV13" s="553"/>
      <c r="BW13" s="553"/>
      <c r="BX13" s="553"/>
      <c r="BY13" s="553"/>
      <c r="BZ13" s="553"/>
      <c r="CA13" s="553"/>
      <c r="CB13" s="599"/>
      <c r="CD13" s="591" t="s">
        <v>225</v>
      </c>
      <c r="CE13" s="592"/>
      <c r="CF13" s="592"/>
      <c r="CG13" s="592"/>
      <c r="CH13" s="592"/>
      <c r="CI13" s="592"/>
      <c r="CJ13" s="592"/>
      <c r="CK13" s="592"/>
      <c r="CL13" s="592"/>
      <c r="CM13" s="592"/>
      <c r="CN13" s="592"/>
      <c r="CO13" s="592"/>
      <c r="CP13" s="592"/>
      <c r="CQ13" s="593"/>
      <c r="CR13" s="552">
        <v>6100622</v>
      </c>
      <c r="CS13" s="553"/>
      <c r="CT13" s="553"/>
      <c r="CU13" s="553"/>
      <c r="CV13" s="553"/>
      <c r="CW13" s="553"/>
      <c r="CX13" s="553"/>
      <c r="CY13" s="554"/>
      <c r="CZ13" s="585">
        <v>6.8</v>
      </c>
      <c r="DA13" s="585"/>
      <c r="DB13" s="585"/>
      <c r="DC13" s="585"/>
      <c r="DD13" s="558">
        <v>2871348</v>
      </c>
      <c r="DE13" s="553"/>
      <c r="DF13" s="553"/>
      <c r="DG13" s="553"/>
      <c r="DH13" s="553"/>
      <c r="DI13" s="553"/>
      <c r="DJ13" s="553"/>
      <c r="DK13" s="553"/>
      <c r="DL13" s="553"/>
      <c r="DM13" s="553"/>
      <c r="DN13" s="553"/>
      <c r="DO13" s="553"/>
      <c r="DP13" s="554"/>
      <c r="DQ13" s="558">
        <v>3338304</v>
      </c>
      <c r="DR13" s="553"/>
      <c r="DS13" s="553"/>
      <c r="DT13" s="553"/>
      <c r="DU13" s="553"/>
      <c r="DV13" s="553"/>
      <c r="DW13" s="553"/>
      <c r="DX13" s="553"/>
      <c r="DY13" s="553"/>
      <c r="DZ13" s="553"/>
      <c r="EA13" s="553"/>
      <c r="EB13" s="553"/>
      <c r="EC13" s="599"/>
    </row>
    <row r="14" spans="2:143" ht="11.25" customHeight="1" x14ac:dyDescent="0.15">
      <c r="B14" s="549" t="s">
        <v>226</v>
      </c>
      <c r="C14" s="550"/>
      <c r="D14" s="550"/>
      <c r="E14" s="550"/>
      <c r="F14" s="550"/>
      <c r="G14" s="550"/>
      <c r="H14" s="550"/>
      <c r="I14" s="550"/>
      <c r="J14" s="550"/>
      <c r="K14" s="550"/>
      <c r="L14" s="550"/>
      <c r="M14" s="550"/>
      <c r="N14" s="550"/>
      <c r="O14" s="550"/>
      <c r="P14" s="550"/>
      <c r="Q14" s="551"/>
      <c r="R14" s="552">
        <v>26</v>
      </c>
      <c r="S14" s="553"/>
      <c r="T14" s="553"/>
      <c r="U14" s="553"/>
      <c r="V14" s="553"/>
      <c r="W14" s="553"/>
      <c r="X14" s="553"/>
      <c r="Y14" s="554"/>
      <c r="Z14" s="585">
        <v>0</v>
      </c>
      <c r="AA14" s="585"/>
      <c r="AB14" s="585"/>
      <c r="AC14" s="585"/>
      <c r="AD14" s="586">
        <v>26</v>
      </c>
      <c r="AE14" s="586"/>
      <c r="AF14" s="586"/>
      <c r="AG14" s="586"/>
      <c r="AH14" s="586"/>
      <c r="AI14" s="586"/>
      <c r="AJ14" s="586"/>
      <c r="AK14" s="586"/>
      <c r="AL14" s="555">
        <v>0</v>
      </c>
      <c r="AM14" s="556"/>
      <c r="AN14" s="556"/>
      <c r="AO14" s="587"/>
      <c r="AP14" s="549" t="s">
        <v>227</v>
      </c>
      <c r="AQ14" s="550"/>
      <c r="AR14" s="550"/>
      <c r="AS14" s="550"/>
      <c r="AT14" s="550"/>
      <c r="AU14" s="550"/>
      <c r="AV14" s="550"/>
      <c r="AW14" s="550"/>
      <c r="AX14" s="550"/>
      <c r="AY14" s="550"/>
      <c r="AZ14" s="550"/>
      <c r="BA14" s="550"/>
      <c r="BB14" s="550"/>
      <c r="BC14" s="550"/>
      <c r="BD14" s="550"/>
      <c r="BE14" s="550"/>
      <c r="BF14" s="551"/>
      <c r="BG14" s="552">
        <v>180321</v>
      </c>
      <c r="BH14" s="553"/>
      <c r="BI14" s="553"/>
      <c r="BJ14" s="553"/>
      <c r="BK14" s="553"/>
      <c r="BL14" s="553"/>
      <c r="BM14" s="553"/>
      <c r="BN14" s="554"/>
      <c r="BO14" s="585">
        <v>0.6</v>
      </c>
      <c r="BP14" s="585"/>
      <c r="BQ14" s="585"/>
      <c r="BR14" s="585"/>
      <c r="BS14" s="558" t="s">
        <v>203</v>
      </c>
      <c r="BT14" s="553"/>
      <c r="BU14" s="553"/>
      <c r="BV14" s="553"/>
      <c r="BW14" s="553"/>
      <c r="BX14" s="553"/>
      <c r="BY14" s="553"/>
      <c r="BZ14" s="553"/>
      <c r="CA14" s="553"/>
      <c r="CB14" s="599"/>
      <c r="CD14" s="591" t="s">
        <v>228</v>
      </c>
      <c r="CE14" s="592"/>
      <c r="CF14" s="592"/>
      <c r="CG14" s="592"/>
      <c r="CH14" s="592"/>
      <c r="CI14" s="592"/>
      <c r="CJ14" s="592"/>
      <c r="CK14" s="592"/>
      <c r="CL14" s="592"/>
      <c r="CM14" s="592"/>
      <c r="CN14" s="592"/>
      <c r="CO14" s="592"/>
      <c r="CP14" s="592"/>
      <c r="CQ14" s="593"/>
      <c r="CR14" s="552">
        <v>2401488</v>
      </c>
      <c r="CS14" s="553"/>
      <c r="CT14" s="553"/>
      <c r="CU14" s="553"/>
      <c r="CV14" s="553"/>
      <c r="CW14" s="553"/>
      <c r="CX14" s="553"/>
      <c r="CY14" s="554"/>
      <c r="CZ14" s="585">
        <v>2.7</v>
      </c>
      <c r="DA14" s="585"/>
      <c r="DB14" s="585"/>
      <c r="DC14" s="585"/>
      <c r="DD14" s="558">
        <v>147224</v>
      </c>
      <c r="DE14" s="553"/>
      <c r="DF14" s="553"/>
      <c r="DG14" s="553"/>
      <c r="DH14" s="553"/>
      <c r="DI14" s="553"/>
      <c r="DJ14" s="553"/>
      <c r="DK14" s="553"/>
      <c r="DL14" s="553"/>
      <c r="DM14" s="553"/>
      <c r="DN14" s="553"/>
      <c r="DO14" s="553"/>
      <c r="DP14" s="554"/>
      <c r="DQ14" s="558">
        <v>1612875</v>
      </c>
      <c r="DR14" s="553"/>
      <c r="DS14" s="553"/>
      <c r="DT14" s="553"/>
      <c r="DU14" s="553"/>
      <c r="DV14" s="553"/>
      <c r="DW14" s="553"/>
      <c r="DX14" s="553"/>
      <c r="DY14" s="553"/>
      <c r="DZ14" s="553"/>
      <c r="EA14" s="553"/>
      <c r="EB14" s="553"/>
      <c r="EC14" s="599"/>
    </row>
    <row r="15" spans="2:143" ht="11.25" customHeight="1" x14ac:dyDescent="0.15">
      <c r="B15" s="549" t="s">
        <v>229</v>
      </c>
      <c r="C15" s="550"/>
      <c r="D15" s="550"/>
      <c r="E15" s="550"/>
      <c r="F15" s="550"/>
      <c r="G15" s="550"/>
      <c r="H15" s="550"/>
      <c r="I15" s="550"/>
      <c r="J15" s="550"/>
      <c r="K15" s="550"/>
      <c r="L15" s="550"/>
      <c r="M15" s="550"/>
      <c r="N15" s="550"/>
      <c r="O15" s="550"/>
      <c r="P15" s="550"/>
      <c r="Q15" s="551"/>
      <c r="R15" s="552" t="s">
        <v>209</v>
      </c>
      <c r="S15" s="553"/>
      <c r="T15" s="553"/>
      <c r="U15" s="553"/>
      <c r="V15" s="553"/>
      <c r="W15" s="553"/>
      <c r="X15" s="553"/>
      <c r="Y15" s="554"/>
      <c r="Z15" s="585" t="s">
        <v>203</v>
      </c>
      <c r="AA15" s="585"/>
      <c r="AB15" s="585"/>
      <c r="AC15" s="585"/>
      <c r="AD15" s="586" t="s">
        <v>203</v>
      </c>
      <c r="AE15" s="586"/>
      <c r="AF15" s="586"/>
      <c r="AG15" s="586"/>
      <c r="AH15" s="586"/>
      <c r="AI15" s="586"/>
      <c r="AJ15" s="586"/>
      <c r="AK15" s="586"/>
      <c r="AL15" s="555" t="s">
        <v>203</v>
      </c>
      <c r="AM15" s="556"/>
      <c r="AN15" s="556"/>
      <c r="AO15" s="587"/>
      <c r="AP15" s="549" t="s">
        <v>230</v>
      </c>
      <c r="AQ15" s="550"/>
      <c r="AR15" s="550"/>
      <c r="AS15" s="550"/>
      <c r="AT15" s="550"/>
      <c r="AU15" s="550"/>
      <c r="AV15" s="550"/>
      <c r="AW15" s="550"/>
      <c r="AX15" s="550"/>
      <c r="AY15" s="550"/>
      <c r="AZ15" s="550"/>
      <c r="BA15" s="550"/>
      <c r="BB15" s="550"/>
      <c r="BC15" s="550"/>
      <c r="BD15" s="550"/>
      <c r="BE15" s="550"/>
      <c r="BF15" s="551"/>
      <c r="BG15" s="552">
        <v>834972</v>
      </c>
      <c r="BH15" s="553"/>
      <c r="BI15" s="553"/>
      <c r="BJ15" s="553"/>
      <c r="BK15" s="553"/>
      <c r="BL15" s="553"/>
      <c r="BM15" s="553"/>
      <c r="BN15" s="554"/>
      <c r="BO15" s="585">
        <v>2.7</v>
      </c>
      <c r="BP15" s="585"/>
      <c r="BQ15" s="585"/>
      <c r="BR15" s="585"/>
      <c r="BS15" s="558" t="s">
        <v>203</v>
      </c>
      <c r="BT15" s="553"/>
      <c r="BU15" s="553"/>
      <c r="BV15" s="553"/>
      <c r="BW15" s="553"/>
      <c r="BX15" s="553"/>
      <c r="BY15" s="553"/>
      <c r="BZ15" s="553"/>
      <c r="CA15" s="553"/>
      <c r="CB15" s="599"/>
      <c r="CD15" s="591" t="s">
        <v>231</v>
      </c>
      <c r="CE15" s="592"/>
      <c r="CF15" s="592"/>
      <c r="CG15" s="592"/>
      <c r="CH15" s="592"/>
      <c r="CI15" s="592"/>
      <c r="CJ15" s="592"/>
      <c r="CK15" s="592"/>
      <c r="CL15" s="592"/>
      <c r="CM15" s="592"/>
      <c r="CN15" s="592"/>
      <c r="CO15" s="592"/>
      <c r="CP15" s="592"/>
      <c r="CQ15" s="593"/>
      <c r="CR15" s="552">
        <v>9305428</v>
      </c>
      <c r="CS15" s="553"/>
      <c r="CT15" s="553"/>
      <c r="CU15" s="553"/>
      <c r="CV15" s="553"/>
      <c r="CW15" s="553"/>
      <c r="CX15" s="553"/>
      <c r="CY15" s="554"/>
      <c r="CZ15" s="585">
        <v>10.4</v>
      </c>
      <c r="DA15" s="585"/>
      <c r="DB15" s="585"/>
      <c r="DC15" s="585"/>
      <c r="DD15" s="558">
        <v>2634814</v>
      </c>
      <c r="DE15" s="553"/>
      <c r="DF15" s="553"/>
      <c r="DG15" s="553"/>
      <c r="DH15" s="553"/>
      <c r="DI15" s="553"/>
      <c r="DJ15" s="553"/>
      <c r="DK15" s="553"/>
      <c r="DL15" s="553"/>
      <c r="DM15" s="553"/>
      <c r="DN15" s="553"/>
      <c r="DO15" s="553"/>
      <c r="DP15" s="554"/>
      <c r="DQ15" s="558">
        <v>5305518</v>
      </c>
      <c r="DR15" s="553"/>
      <c r="DS15" s="553"/>
      <c r="DT15" s="553"/>
      <c r="DU15" s="553"/>
      <c r="DV15" s="553"/>
      <c r="DW15" s="553"/>
      <c r="DX15" s="553"/>
      <c r="DY15" s="553"/>
      <c r="DZ15" s="553"/>
      <c r="EA15" s="553"/>
      <c r="EB15" s="553"/>
      <c r="EC15" s="599"/>
    </row>
    <row r="16" spans="2:143" ht="11.25" customHeight="1" x14ac:dyDescent="0.15">
      <c r="B16" s="549" t="s">
        <v>232</v>
      </c>
      <c r="C16" s="550"/>
      <c r="D16" s="550"/>
      <c r="E16" s="550"/>
      <c r="F16" s="550"/>
      <c r="G16" s="550"/>
      <c r="H16" s="550"/>
      <c r="I16" s="550"/>
      <c r="J16" s="550"/>
      <c r="K16" s="550"/>
      <c r="L16" s="550"/>
      <c r="M16" s="550"/>
      <c r="N16" s="550"/>
      <c r="O16" s="550"/>
      <c r="P16" s="550"/>
      <c r="Q16" s="551"/>
      <c r="R16" s="552">
        <v>54140</v>
      </c>
      <c r="S16" s="553"/>
      <c r="T16" s="553"/>
      <c r="U16" s="553"/>
      <c r="V16" s="553"/>
      <c r="W16" s="553"/>
      <c r="X16" s="553"/>
      <c r="Y16" s="554"/>
      <c r="Z16" s="585">
        <v>0.1</v>
      </c>
      <c r="AA16" s="585"/>
      <c r="AB16" s="585"/>
      <c r="AC16" s="585"/>
      <c r="AD16" s="586">
        <v>54140</v>
      </c>
      <c r="AE16" s="586"/>
      <c r="AF16" s="586"/>
      <c r="AG16" s="586"/>
      <c r="AH16" s="586"/>
      <c r="AI16" s="586"/>
      <c r="AJ16" s="586"/>
      <c r="AK16" s="586"/>
      <c r="AL16" s="555">
        <v>0.2</v>
      </c>
      <c r="AM16" s="556"/>
      <c r="AN16" s="556"/>
      <c r="AO16" s="587"/>
      <c r="AP16" s="549" t="s">
        <v>233</v>
      </c>
      <c r="AQ16" s="550"/>
      <c r="AR16" s="550"/>
      <c r="AS16" s="550"/>
      <c r="AT16" s="550"/>
      <c r="AU16" s="550"/>
      <c r="AV16" s="550"/>
      <c r="AW16" s="550"/>
      <c r="AX16" s="550"/>
      <c r="AY16" s="550"/>
      <c r="AZ16" s="550"/>
      <c r="BA16" s="550"/>
      <c r="BB16" s="550"/>
      <c r="BC16" s="550"/>
      <c r="BD16" s="550"/>
      <c r="BE16" s="550"/>
      <c r="BF16" s="551"/>
      <c r="BG16" s="552" t="s">
        <v>203</v>
      </c>
      <c r="BH16" s="553"/>
      <c r="BI16" s="553"/>
      <c r="BJ16" s="553"/>
      <c r="BK16" s="553"/>
      <c r="BL16" s="553"/>
      <c r="BM16" s="553"/>
      <c r="BN16" s="554"/>
      <c r="BO16" s="585" t="s">
        <v>203</v>
      </c>
      <c r="BP16" s="585"/>
      <c r="BQ16" s="585"/>
      <c r="BR16" s="585"/>
      <c r="BS16" s="558" t="s">
        <v>203</v>
      </c>
      <c r="BT16" s="553"/>
      <c r="BU16" s="553"/>
      <c r="BV16" s="553"/>
      <c r="BW16" s="553"/>
      <c r="BX16" s="553"/>
      <c r="BY16" s="553"/>
      <c r="BZ16" s="553"/>
      <c r="CA16" s="553"/>
      <c r="CB16" s="599"/>
      <c r="CD16" s="591" t="s">
        <v>234</v>
      </c>
      <c r="CE16" s="592"/>
      <c r="CF16" s="592"/>
      <c r="CG16" s="592"/>
      <c r="CH16" s="592"/>
      <c r="CI16" s="592"/>
      <c r="CJ16" s="592"/>
      <c r="CK16" s="592"/>
      <c r="CL16" s="592"/>
      <c r="CM16" s="592"/>
      <c r="CN16" s="592"/>
      <c r="CO16" s="592"/>
      <c r="CP16" s="592"/>
      <c r="CQ16" s="593"/>
      <c r="CR16" s="552">
        <v>28914</v>
      </c>
      <c r="CS16" s="553"/>
      <c r="CT16" s="553"/>
      <c r="CU16" s="553"/>
      <c r="CV16" s="553"/>
      <c r="CW16" s="553"/>
      <c r="CX16" s="553"/>
      <c r="CY16" s="554"/>
      <c r="CZ16" s="585">
        <v>0</v>
      </c>
      <c r="DA16" s="585"/>
      <c r="DB16" s="585"/>
      <c r="DC16" s="585"/>
      <c r="DD16" s="558" t="s">
        <v>203</v>
      </c>
      <c r="DE16" s="553"/>
      <c r="DF16" s="553"/>
      <c r="DG16" s="553"/>
      <c r="DH16" s="553"/>
      <c r="DI16" s="553"/>
      <c r="DJ16" s="553"/>
      <c r="DK16" s="553"/>
      <c r="DL16" s="553"/>
      <c r="DM16" s="553"/>
      <c r="DN16" s="553"/>
      <c r="DO16" s="553"/>
      <c r="DP16" s="554"/>
      <c r="DQ16" s="558">
        <v>87</v>
      </c>
      <c r="DR16" s="553"/>
      <c r="DS16" s="553"/>
      <c r="DT16" s="553"/>
      <c r="DU16" s="553"/>
      <c r="DV16" s="553"/>
      <c r="DW16" s="553"/>
      <c r="DX16" s="553"/>
      <c r="DY16" s="553"/>
      <c r="DZ16" s="553"/>
      <c r="EA16" s="553"/>
      <c r="EB16" s="553"/>
      <c r="EC16" s="599"/>
    </row>
    <row r="17" spans="2:133" ht="11.25" customHeight="1" x14ac:dyDescent="0.15">
      <c r="B17" s="549" t="s">
        <v>235</v>
      </c>
      <c r="C17" s="550"/>
      <c r="D17" s="550"/>
      <c r="E17" s="550"/>
      <c r="F17" s="550"/>
      <c r="G17" s="550"/>
      <c r="H17" s="550"/>
      <c r="I17" s="550"/>
      <c r="J17" s="550"/>
      <c r="K17" s="550"/>
      <c r="L17" s="550"/>
      <c r="M17" s="550"/>
      <c r="N17" s="550"/>
      <c r="O17" s="550"/>
      <c r="P17" s="550"/>
      <c r="Q17" s="551"/>
      <c r="R17" s="552">
        <v>151670</v>
      </c>
      <c r="S17" s="553"/>
      <c r="T17" s="553"/>
      <c r="U17" s="553"/>
      <c r="V17" s="553"/>
      <c r="W17" s="553"/>
      <c r="X17" s="553"/>
      <c r="Y17" s="554"/>
      <c r="Z17" s="585">
        <v>0.2</v>
      </c>
      <c r="AA17" s="585"/>
      <c r="AB17" s="585"/>
      <c r="AC17" s="585"/>
      <c r="AD17" s="586">
        <v>151670</v>
      </c>
      <c r="AE17" s="586"/>
      <c r="AF17" s="586"/>
      <c r="AG17" s="586"/>
      <c r="AH17" s="586"/>
      <c r="AI17" s="586"/>
      <c r="AJ17" s="586"/>
      <c r="AK17" s="586"/>
      <c r="AL17" s="555">
        <v>0.4</v>
      </c>
      <c r="AM17" s="556"/>
      <c r="AN17" s="556"/>
      <c r="AO17" s="587"/>
      <c r="AP17" s="549" t="s">
        <v>236</v>
      </c>
      <c r="AQ17" s="550"/>
      <c r="AR17" s="550"/>
      <c r="AS17" s="550"/>
      <c r="AT17" s="550"/>
      <c r="AU17" s="550"/>
      <c r="AV17" s="550"/>
      <c r="AW17" s="550"/>
      <c r="AX17" s="550"/>
      <c r="AY17" s="550"/>
      <c r="AZ17" s="550"/>
      <c r="BA17" s="550"/>
      <c r="BB17" s="550"/>
      <c r="BC17" s="550"/>
      <c r="BD17" s="550"/>
      <c r="BE17" s="550"/>
      <c r="BF17" s="551"/>
      <c r="BG17" s="552" t="s">
        <v>203</v>
      </c>
      <c r="BH17" s="553"/>
      <c r="BI17" s="553"/>
      <c r="BJ17" s="553"/>
      <c r="BK17" s="553"/>
      <c r="BL17" s="553"/>
      <c r="BM17" s="553"/>
      <c r="BN17" s="554"/>
      <c r="BO17" s="585" t="s">
        <v>203</v>
      </c>
      <c r="BP17" s="585"/>
      <c r="BQ17" s="585"/>
      <c r="BR17" s="585"/>
      <c r="BS17" s="558" t="s">
        <v>203</v>
      </c>
      <c r="BT17" s="553"/>
      <c r="BU17" s="553"/>
      <c r="BV17" s="553"/>
      <c r="BW17" s="553"/>
      <c r="BX17" s="553"/>
      <c r="BY17" s="553"/>
      <c r="BZ17" s="553"/>
      <c r="CA17" s="553"/>
      <c r="CB17" s="599"/>
      <c r="CD17" s="591" t="s">
        <v>237</v>
      </c>
      <c r="CE17" s="592"/>
      <c r="CF17" s="592"/>
      <c r="CG17" s="592"/>
      <c r="CH17" s="592"/>
      <c r="CI17" s="592"/>
      <c r="CJ17" s="592"/>
      <c r="CK17" s="592"/>
      <c r="CL17" s="592"/>
      <c r="CM17" s="592"/>
      <c r="CN17" s="592"/>
      <c r="CO17" s="592"/>
      <c r="CP17" s="592"/>
      <c r="CQ17" s="593"/>
      <c r="CR17" s="552">
        <v>3319483</v>
      </c>
      <c r="CS17" s="553"/>
      <c r="CT17" s="553"/>
      <c r="CU17" s="553"/>
      <c r="CV17" s="553"/>
      <c r="CW17" s="553"/>
      <c r="CX17" s="553"/>
      <c r="CY17" s="554"/>
      <c r="CZ17" s="585">
        <v>3.7</v>
      </c>
      <c r="DA17" s="585"/>
      <c r="DB17" s="585"/>
      <c r="DC17" s="585"/>
      <c r="DD17" s="558" t="s">
        <v>203</v>
      </c>
      <c r="DE17" s="553"/>
      <c r="DF17" s="553"/>
      <c r="DG17" s="553"/>
      <c r="DH17" s="553"/>
      <c r="DI17" s="553"/>
      <c r="DJ17" s="553"/>
      <c r="DK17" s="553"/>
      <c r="DL17" s="553"/>
      <c r="DM17" s="553"/>
      <c r="DN17" s="553"/>
      <c r="DO17" s="553"/>
      <c r="DP17" s="554"/>
      <c r="DQ17" s="558">
        <v>3270853</v>
      </c>
      <c r="DR17" s="553"/>
      <c r="DS17" s="553"/>
      <c r="DT17" s="553"/>
      <c r="DU17" s="553"/>
      <c r="DV17" s="553"/>
      <c r="DW17" s="553"/>
      <c r="DX17" s="553"/>
      <c r="DY17" s="553"/>
      <c r="DZ17" s="553"/>
      <c r="EA17" s="553"/>
      <c r="EB17" s="553"/>
      <c r="EC17" s="599"/>
    </row>
    <row r="18" spans="2:133" ht="11.25" customHeight="1" x14ac:dyDescent="0.15">
      <c r="B18" s="549" t="s">
        <v>238</v>
      </c>
      <c r="C18" s="550"/>
      <c r="D18" s="550"/>
      <c r="E18" s="550"/>
      <c r="F18" s="550"/>
      <c r="G18" s="550"/>
      <c r="H18" s="550"/>
      <c r="I18" s="550"/>
      <c r="J18" s="550"/>
      <c r="K18" s="550"/>
      <c r="L18" s="550"/>
      <c r="M18" s="550"/>
      <c r="N18" s="550"/>
      <c r="O18" s="550"/>
      <c r="P18" s="550"/>
      <c r="Q18" s="551"/>
      <c r="R18" s="552">
        <v>231006</v>
      </c>
      <c r="S18" s="553"/>
      <c r="T18" s="553"/>
      <c r="U18" s="553"/>
      <c r="V18" s="553"/>
      <c r="W18" s="553"/>
      <c r="X18" s="553"/>
      <c r="Y18" s="554"/>
      <c r="Z18" s="585">
        <v>0.2</v>
      </c>
      <c r="AA18" s="585"/>
      <c r="AB18" s="585"/>
      <c r="AC18" s="585"/>
      <c r="AD18" s="586">
        <v>231006</v>
      </c>
      <c r="AE18" s="586"/>
      <c r="AF18" s="586"/>
      <c r="AG18" s="586"/>
      <c r="AH18" s="586"/>
      <c r="AI18" s="586"/>
      <c r="AJ18" s="586"/>
      <c r="AK18" s="586"/>
      <c r="AL18" s="555">
        <v>0.7</v>
      </c>
      <c r="AM18" s="556"/>
      <c r="AN18" s="556"/>
      <c r="AO18" s="587"/>
      <c r="AP18" s="549" t="s">
        <v>239</v>
      </c>
      <c r="AQ18" s="550"/>
      <c r="AR18" s="550"/>
      <c r="AS18" s="550"/>
      <c r="AT18" s="550"/>
      <c r="AU18" s="550"/>
      <c r="AV18" s="550"/>
      <c r="AW18" s="550"/>
      <c r="AX18" s="550"/>
      <c r="AY18" s="550"/>
      <c r="AZ18" s="550"/>
      <c r="BA18" s="550"/>
      <c r="BB18" s="550"/>
      <c r="BC18" s="550"/>
      <c r="BD18" s="550"/>
      <c r="BE18" s="550"/>
      <c r="BF18" s="551"/>
      <c r="BG18" s="552" t="s">
        <v>209</v>
      </c>
      <c r="BH18" s="553"/>
      <c r="BI18" s="553"/>
      <c r="BJ18" s="553"/>
      <c r="BK18" s="553"/>
      <c r="BL18" s="553"/>
      <c r="BM18" s="553"/>
      <c r="BN18" s="554"/>
      <c r="BO18" s="585" t="s">
        <v>203</v>
      </c>
      <c r="BP18" s="585"/>
      <c r="BQ18" s="585"/>
      <c r="BR18" s="585"/>
      <c r="BS18" s="558" t="s">
        <v>203</v>
      </c>
      <c r="BT18" s="553"/>
      <c r="BU18" s="553"/>
      <c r="BV18" s="553"/>
      <c r="BW18" s="553"/>
      <c r="BX18" s="553"/>
      <c r="BY18" s="553"/>
      <c r="BZ18" s="553"/>
      <c r="CA18" s="553"/>
      <c r="CB18" s="599"/>
      <c r="CD18" s="591" t="s">
        <v>240</v>
      </c>
      <c r="CE18" s="592"/>
      <c r="CF18" s="592"/>
      <c r="CG18" s="592"/>
      <c r="CH18" s="592"/>
      <c r="CI18" s="592"/>
      <c r="CJ18" s="592"/>
      <c r="CK18" s="592"/>
      <c r="CL18" s="592"/>
      <c r="CM18" s="592"/>
      <c r="CN18" s="592"/>
      <c r="CO18" s="592"/>
      <c r="CP18" s="592"/>
      <c r="CQ18" s="593"/>
      <c r="CR18" s="552" t="s">
        <v>203</v>
      </c>
      <c r="CS18" s="553"/>
      <c r="CT18" s="553"/>
      <c r="CU18" s="553"/>
      <c r="CV18" s="553"/>
      <c r="CW18" s="553"/>
      <c r="CX18" s="553"/>
      <c r="CY18" s="554"/>
      <c r="CZ18" s="585" t="s">
        <v>203</v>
      </c>
      <c r="DA18" s="585"/>
      <c r="DB18" s="585"/>
      <c r="DC18" s="585"/>
      <c r="DD18" s="558" t="s">
        <v>203</v>
      </c>
      <c r="DE18" s="553"/>
      <c r="DF18" s="553"/>
      <c r="DG18" s="553"/>
      <c r="DH18" s="553"/>
      <c r="DI18" s="553"/>
      <c r="DJ18" s="553"/>
      <c r="DK18" s="553"/>
      <c r="DL18" s="553"/>
      <c r="DM18" s="553"/>
      <c r="DN18" s="553"/>
      <c r="DO18" s="553"/>
      <c r="DP18" s="554"/>
      <c r="DQ18" s="558" t="s">
        <v>209</v>
      </c>
      <c r="DR18" s="553"/>
      <c r="DS18" s="553"/>
      <c r="DT18" s="553"/>
      <c r="DU18" s="553"/>
      <c r="DV18" s="553"/>
      <c r="DW18" s="553"/>
      <c r="DX18" s="553"/>
      <c r="DY18" s="553"/>
      <c r="DZ18" s="553"/>
      <c r="EA18" s="553"/>
      <c r="EB18" s="553"/>
      <c r="EC18" s="599"/>
    </row>
    <row r="19" spans="2:133" ht="11.25" customHeight="1" x14ac:dyDescent="0.15">
      <c r="B19" s="549" t="s">
        <v>241</v>
      </c>
      <c r="C19" s="550"/>
      <c r="D19" s="550"/>
      <c r="E19" s="550"/>
      <c r="F19" s="550"/>
      <c r="G19" s="550"/>
      <c r="H19" s="550"/>
      <c r="I19" s="550"/>
      <c r="J19" s="550"/>
      <c r="K19" s="550"/>
      <c r="L19" s="550"/>
      <c r="M19" s="550"/>
      <c r="N19" s="550"/>
      <c r="O19" s="550"/>
      <c r="P19" s="550"/>
      <c r="Q19" s="551"/>
      <c r="R19" s="552">
        <v>193939</v>
      </c>
      <c r="S19" s="553"/>
      <c r="T19" s="553"/>
      <c r="U19" s="553"/>
      <c r="V19" s="553"/>
      <c r="W19" s="553"/>
      <c r="X19" s="553"/>
      <c r="Y19" s="554"/>
      <c r="Z19" s="585">
        <v>0.2</v>
      </c>
      <c r="AA19" s="585"/>
      <c r="AB19" s="585"/>
      <c r="AC19" s="585"/>
      <c r="AD19" s="586">
        <v>193939</v>
      </c>
      <c r="AE19" s="586"/>
      <c r="AF19" s="586"/>
      <c r="AG19" s="586"/>
      <c r="AH19" s="586"/>
      <c r="AI19" s="586"/>
      <c r="AJ19" s="586"/>
      <c r="AK19" s="586"/>
      <c r="AL19" s="555">
        <v>0.6</v>
      </c>
      <c r="AM19" s="556"/>
      <c r="AN19" s="556"/>
      <c r="AO19" s="587"/>
      <c r="AP19" s="549" t="s">
        <v>242</v>
      </c>
      <c r="AQ19" s="550"/>
      <c r="AR19" s="550"/>
      <c r="AS19" s="550"/>
      <c r="AT19" s="550"/>
      <c r="AU19" s="550"/>
      <c r="AV19" s="550"/>
      <c r="AW19" s="550"/>
      <c r="AX19" s="550"/>
      <c r="AY19" s="550"/>
      <c r="AZ19" s="550"/>
      <c r="BA19" s="550"/>
      <c r="BB19" s="550"/>
      <c r="BC19" s="550"/>
      <c r="BD19" s="550"/>
      <c r="BE19" s="550"/>
      <c r="BF19" s="551"/>
      <c r="BG19" s="552">
        <v>2550636</v>
      </c>
      <c r="BH19" s="553"/>
      <c r="BI19" s="553"/>
      <c r="BJ19" s="553"/>
      <c r="BK19" s="553"/>
      <c r="BL19" s="553"/>
      <c r="BM19" s="553"/>
      <c r="BN19" s="554"/>
      <c r="BO19" s="585">
        <v>8.3000000000000007</v>
      </c>
      <c r="BP19" s="585"/>
      <c r="BQ19" s="585"/>
      <c r="BR19" s="585"/>
      <c r="BS19" s="558" t="s">
        <v>203</v>
      </c>
      <c r="BT19" s="553"/>
      <c r="BU19" s="553"/>
      <c r="BV19" s="553"/>
      <c r="BW19" s="553"/>
      <c r="BX19" s="553"/>
      <c r="BY19" s="553"/>
      <c r="BZ19" s="553"/>
      <c r="CA19" s="553"/>
      <c r="CB19" s="599"/>
      <c r="CD19" s="591" t="s">
        <v>243</v>
      </c>
      <c r="CE19" s="592"/>
      <c r="CF19" s="592"/>
      <c r="CG19" s="592"/>
      <c r="CH19" s="592"/>
      <c r="CI19" s="592"/>
      <c r="CJ19" s="592"/>
      <c r="CK19" s="592"/>
      <c r="CL19" s="592"/>
      <c r="CM19" s="592"/>
      <c r="CN19" s="592"/>
      <c r="CO19" s="592"/>
      <c r="CP19" s="592"/>
      <c r="CQ19" s="593"/>
      <c r="CR19" s="552" t="s">
        <v>203</v>
      </c>
      <c r="CS19" s="553"/>
      <c r="CT19" s="553"/>
      <c r="CU19" s="553"/>
      <c r="CV19" s="553"/>
      <c r="CW19" s="553"/>
      <c r="CX19" s="553"/>
      <c r="CY19" s="554"/>
      <c r="CZ19" s="585" t="s">
        <v>203</v>
      </c>
      <c r="DA19" s="585"/>
      <c r="DB19" s="585"/>
      <c r="DC19" s="585"/>
      <c r="DD19" s="558" t="s">
        <v>203</v>
      </c>
      <c r="DE19" s="553"/>
      <c r="DF19" s="553"/>
      <c r="DG19" s="553"/>
      <c r="DH19" s="553"/>
      <c r="DI19" s="553"/>
      <c r="DJ19" s="553"/>
      <c r="DK19" s="553"/>
      <c r="DL19" s="553"/>
      <c r="DM19" s="553"/>
      <c r="DN19" s="553"/>
      <c r="DO19" s="553"/>
      <c r="DP19" s="554"/>
      <c r="DQ19" s="558" t="s">
        <v>203</v>
      </c>
      <c r="DR19" s="553"/>
      <c r="DS19" s="553"/>
      <c r="DT19" s="553"/>
      <c r="DU19" s="553"/>
      <c r="DV19" s="553"/>
      <c r="DW19" s="553"/>
      <c r="DX19" s="553"/>
      <c r="DY19" s="553"/>
      <c r="DZ19" s="553"/>
      <c r="EA19" s="553"/>
      <c r="EB19" s="553"/>
      <c r="EC19" s="599"/>
    </row>
    <row r="20" spans="2:133" ht="11.25" customHeight="1" x14ac:dyDescent="0.15">
      <c r="B20" s="549" t="s">
        <v>244</v>
      </c>
      <c r="C20" s="550"/>
      <c r="D20" s="550"/>
      <c r="E20" s="550"/>
      <c r="F20" s="550"/>
      <c r="G20" s="550"/>
      <c r="H20" s="550"/>
      <c r="I20" s="550"/>
      <c r="J20" s="550"/>
      <c r="K20" s="550"/>
      <c r="L20" s="550"/>
      <c r="M20" s="550"/>
      <c r="N20" s="550"/>
      <c r="O20" s="550"/>
      <c r="P20" s="550"/>
      <c r="Q20" s="551"/>
      <c r="R20" s="552">
        <v>30760</v>
      </c>
      <c r="S20" s="553"/>
      <c r="T20" s="553"/>
      <c r="U20" s="553"/>
      <c r="V20" s="553"/>
      <c r="W20" s="553"/>
      <c r="X20" s="553"/>
      <c r="Y20" s="554"/>
      <c r="Z20" s="585">
        <v>0</v>
      </c>
      <c r="AA20" s="585"/>
      <c r="AB20" s="585"/>
      <c r="AC20" s="585"/>
      <c r="AD20" s="586">
        <v>30760</v>
      </c>
      <c r="AE20" s="586"/>
      <c r="AF20" s="586"/>
      <c r="AG20" s="586"/>
      <c r="AH20" s="586"/>
      <c r="AI20" s="586"/>
      <c r="AJ20" s="586"/>
      <c r="AK20" s="586"/>
      <c r="AL20" s="555">
        <v>0.1</v>
      </c>
      <c r="AM20" s="556"/>
      <c r="AN20" s="556"/>
      <c r="AO20" s="587"/>
      <c r="AP20" s="549" t="s">
        <v>245</v>
      </c>
      <c r="AQ20" s="550"/>
      <c r="AR20" s="550"/>
      <c r="AS20" s="550"/>
      <c r="AT20" s="550"/>
      <c r="AU20" s="550"/>
      <c r="AV20" s="550"/>
      <c r="AW20" s="550"/>
      <c r="AX20" s="550"/>
      <c r="AY20" s="550"/>
      <c r="AZ20" s="550"/>
      <c r="BA20" s="550"/>
      <c r="BB20" s="550"/>
      <c r="BC20" s="550"/>
      <c r="BD20" s="550"/>
      <c r="BE20" s="550"/>
      <c r="BF20" s="551"/>
      <c r="BG20" s="552">
        <v>2550636</v>
      </c>
      <c r="BH20" s="553"/>
      <c r="BI20" s="553"/>
      <c r="BJ20" s="553"/>
      <c r="BK20" s="553"/>
      <c r="BL20" s="553"/>
      <c r="BM20" s="553"/>
      <c r="BN20" s="554"/>
      <c r="BO20" s="585">
        <v>8.3000000000000007</v>
      </c>
      <c r="BP20" s="585"/>
      <c r="BQ20" s="585"/>
      <c r="BR20" s="585"/>
      <c r="BS20" s="558" t="s">
        <v>203</v>
      </c>
      <c r="BT20" s="553"/>
      <c r="BU20" s="553"/>
      <c r="BV20" s="553"/>
      <c r="BW20" s="553"/>
      <c r="BX20" s="553"/>
      <c r="BY20" s="553"/>
      <c r="BZ20" s="553"/>
      <c r="CA20" s="553"/>
      <c r="CB20" s="599"/>
      <c r="CD20" s="591" t="s">
        <v>246</v>
      </c>
      <c r="CE20" s="592"/>
      <c r="CF20" s="592"/>
      <c r="CG20" s="592"/>
      <c r="CH20" s="592"/>
      <c r="CI20" s="592"/>
      <c r="CJ20" s="592"/>
      <c r="CK20" s="592"/>
      <c r="CL20" s="592"/>
      <c r="CM20" s="592"/>
      <c r="CN20" s="592"/>
      <c r="CO20" s="592"/>
      <c r="CP20" s="592"/>
      <c r="CQ20" s="593"/>
      <c r="CR20" s="552">
        <v>89889848</v>
      </c>
      <c r="CS20" s="553"/>
      <c r="CT20" s="553"/>
      <c r="CU20" s="553"/>
      <c r="CV20" s="553"/>
      <c r="CW20" s="553"/>
      <c r="CX20" s="553"/>
      <c r="CY20" s="554"/>
      <c r="CZ20" s="585">
        <v>100</v>
      </c>
      <c r="DA20" s="585"/>
      <c r="DB20" s="585"/>
      <c r="DC20" s="585"/>
      <c r="DD20" s="558">
        <v>7376206</v>
      </c>
      <c r="DE20" s="553"/>
      <c r="DF20" s="553"/>
      <c r="DG20" s="553"/>
      <c r="DH20" s="553"/>
      <c r="DI20" s="553"/>
      <c r="DJ20" s="553"/>
      <c r="DK20" s="553"/>
      <c r="DL20" s="553"/>
      <c r="DM20" s="553"/>
      <c r="DN20" s="553"/>
      <c r="DO20" s="553"/>
      <c r="DP20" s="554"/>
      <c r="DQ20" s="558">
        <v>41169121</v>
      </c>
      <c r="DR20" s="553"/>
      <c r="DS20" s="553"/>
      <c r="DT20" s="553"/>
      <c r="DU20" s="553"/>
      <c r="DV20" s="553"/>
      <c r="DW20" s="553"/>
      <c r="DX20" s="553"/>
      <c r="DY20" s="553"/>
      <c r="DZ20" s="553"/>
      <c r="EA20" s="553"/>
      <c r="EB20" s="553"/>
      <c r="EC20" s="599"/>
    </row>
    <row r="21" spans="2:133" ht="11.25" customHeight="1" x14ac:dyDescent="0.15">
      <c r="B21" s="549" t="s">
        <v>247</v>
      </c>
      <c r="C21" s="550"/>
      <c r="D21" s="550"/>
      <c r="E21" s="550"/>
      <c r="F21" s="550"/>
      <c r="G21" s="550"/>
      <c r="H21" s="550"/>
      <c r="I21" s="550"/>
      <c r="J21" s="550"/>
      <c r="K21" s="550"/>
      <c r="L21" s="550"/>
      <c r="M21" s="550"/>
      <c r="N21" s="550"/>
      <c r="O21" s="550"/>
      <c r="P21" s="550"/>
      <c r="Q21" s="551"/>
      <c r="R21" s="552">
        <v>6307</v>
      </c>
      <c r="S21" s="553"/>
      <c r="T21" s="553"/>
      <c r="U21" s="553"/>
      <c r="V21" s="553"/>
      <c r="W21" s="553"/>
      <c r="X21" s="553"/>
      <c r="Y21" s="554"/>
      <c r="Z21" s="585">
        <v>0</v>
      </c>
      <c r="AA21" s="585"/>
      <c r="AB21" s="585"/>
      <c r="AC21" s="585"/>
      <c r="AD21" s="586">
        <v>6307</v>
      </c>
      <c r="AE21" s="586"/>
      <c r="AF21" s="586"/>
      <c r="AG21" s="586"/>
      <c r="AH21" s="586"/>
      <c r="AI21" s="586"/>
      <c r="AJ21" s="586"/>
      <c r="AK21" s="586"/>
      <c r="AL21" s="555">
        <v>0</v>
      </c>
      <c r="AM21" s="556"/>
      <c r="AN21" s="556"/>
      <c r="AO21" s="587"/>
      <c r="AP21" s="646" t="s">
        <v>248</v>
      </c>
      <c r="AQ21" s="654"/>
      <c r="AR21" s="654"/>
      <c r="AS21" s="654"/>
      <c r="AT21" s="654"/>
      <c r="AU21" s="654"/>
      <c r="AV21" s="654"/>
      <c r="AW21" s="654"/>
      <c r="AX21" s="654"/>
      <c r="AY21" s="654"/>
      <c r="AZ21" s="654"/>
      <c r="BA21" s="654"/>
      <c r="BB21" s="654"/>
      <c r="BC21" s="654"/>
      <c r="BD21" s="654"/>
      <c r="BE21" s="654"/>
      <c r="BF21" s="648"/>
      <c r="BG21" s="552" t="s">
        <v>209</v>
      </c>
      <c r="BH21" s="553"/>
      <c r="BI21" s="553"/>
      <c r="BJ21" s="553"/>
      <c r="BK21" s="553"/>
      <c r="BL21" s="553"/>
      <c r="BM21" s="553"/>
      <c r="BN21" s="554"/>
      <c r="BO21" s="585" t="s">
        <v>203</v>
      </c>
      <c r="BP21" s="585"/>
      <c r="BQ21" s="585"/>
      <c r="BR21" s="585"/>
      <c r="BS21" s="558" t="s">
        <v>203</v>
      </c>
      <c r="BT21" s="553"/>
      <c r="BU21" s="553"/>
      <c r="BV21" s="553"/>
      <c r="BW21" s="553"/>
      <c r="BX21" s="553"/>
      <c r="BY21" s="553"/>
      <c r="BZ21" s="553"/>
      <c r="CA21" s="553"/>
      <c r="CB21" s="599"/>
      <c r="CD21" s="659"/>
      <c r="CE21" s="582"/>
      <c r="CF21" s="582"/>
      <c r="CG21" s="582"/>
      <c r="CH21" s="582"/>
      <c r="CI21" s="582"/>
      <c r="CJ21" s="582"/>
      <c r="CK21" s="582"/>
      <c r="CL21" s="582"/>
      <c r="CM21" s="582"/>
      <c r="CN21" s="582"/>
      <c r="CO21" s="582"/>
      <c r="CP21" s="582"/>
      <c r="CQ21" s="583"/>
      <c r="CR21" s="660"/>
      <c r="CS21" s="661"/>
      <c r="CT21" s="661"/>
      <c r="CU21" s="661"/>
      <c r="CV21" s="661"/>
      <c r="CW21" s="661"/>
      <c r="CX21" s="661"/>
      <c r="CY21" s="662"/>
      <c r="CZ21" s="663"/>
      <c r="DA21" s="663"/>
      <c r="DB21" s="663"/>
      <c r="DC21" s="663"/>
      <c r="DD21" s="664"/>
      <c r="DE21" s="661"/>
      <c r="DF21" s="661"/>
      <c r="DG21" s="661"/>
      <c r="DH21" s="661"/>
      <c r="DI21" s="661"/>
      <c r="DJ21" s="661"/>
      <c r="DK21" s="661"/>
      <c r="DL21" s="661"/>
      <c r="DM21" s="661"/>
      <c r="DN21" s="661"/>
      <c r="DO21" s="661"/>
      <c r="DP21" s="662"/>
      <c r="DQ21" s="664"/>
      <c r="DR21" s="661"/>
      <c r="DS21" s="661"/>
      <c r="DT21" s="661"/>
      <c r="DU21" s="661"/>
      <c r="DV21" s="661"/>
      <c r="DW21" s="661"/>
      <c r="DX21" s="661"/>
      <c r="DY21" s="661"/>
      <c r="DZ21" s="661"/>
      <c r="EA21" s="661"/>
      <c r="EB21" s="661"/>
      <c r="EC21" s="668"/>
    </row>
    <row r="22" spans="2:133" ht="11.25" customHeight="1" x14ac:dyDescent="0.15">
      <c r="B22" s="549" t="s">
        <v>249</v>
      </c>
      <c r="C22" s="550"/>
      <c r="D22" s="550"/>
      <c r="E22" s="550"/>
      <c r="F22" s="550"/>
      <c r="G22" s="550"/>
      <c r="H22" s="550"/>
      <c r="I22" s="550"/>
      <c r="J22" s="550"/>
      <c r="K22" s="550"/>
      <c r="L22" s="550"/>
      <c r="M22" s="550"/>
      <c r="N22" s="550"/>
      <c r="O22" s="550"/>
      <c r="P22" s="550"/>
      <c r="Q22" s="551"/>
      <c r="R22" s="552">
        <v>1213381</v>
      </c>
      <c r="S22" s="553"/>
      <c r="T22" s="553"/>
      <c r="U22" s="553"/>
      <c r="V22" s="553"/>
      <c r="W22" s="553"/>
      <c r="X22" s="553"/>
      <c r="Y22" s="554"/>
      <c r="Z22" s="585">
        <v>1.3</v>
      </c>
      <c r="AA22" s="585"/>
      <c r="AB22" s="585"/>
      <c r="AC22" s="585"/>
      <c r="AD22" s="586">
        <v>1040483</v>
      </c>
      <c r="AE22" s="586"/>
      <c r="AF22" s="586"/>
      <c r="AG22" s="586"/>
      <c r="AH22" s="586"/>
      <c r="AI22" s="586"/>
      <c r="AJ22" s="586"/>
      <c r="AK22" s="586"/>
      <c r="AL22" s="555">
        <v>3</v>
      </c>
      <c r="AM22" s="556"/>
      <c r="AN22" s="556"/>
      <c r="AO22" s="587"/>
      <c r="AP22" s="646" t="s">
        <v>250</v>
      </c>
      <c r="AQ22" s="654"/>
      <c r="AR22" s="654"/>
      <c r="AS22" s="654"/>
      <c r="AT22" s="654"/>
      <c r="AU22" s="654"/>
      <c r="AV22" s="654"/>
      <c r="AW22" s="654"/>
      <c r="AX22" s="654"/>
      <c r="AY22" s="654"/>
      <c r="AZ22" s="654"/>
      <c r="BA22" s="654"/>
      <c r="BB22" s="654"/>
      <c r="BC22" s="654"/>
      <c r="BD22" s="654"/>
      <c r="BE22" s="654"/>
      <c r="BF22" s="648"/>
      <c r="BG22" s="552" t="s">
        <v>209</v>
      </c>
      <c r="BH22" s="553"/>
      <c r="BI22" s="553"/>
      <c r="BJ22" s="553"/>
      <c r="BK22" s="553"/>
      <c r="BL22" s="553"/>
      <c r="BM22" s="553"/>
      <c r="BN22" s="554"/>
      <c r="BO22" s="585" t="s">
        <v>203</v>
      </c>
      <c r="BP22" s="585"/>
      <c r="BQ22" s="585"/>
      <c r="BR22" s="585"/>
      <c r="BS22" s="558" t="s">
        <v>203</v>
      </c>
      <c r="BT22" s="553"/>
      <c r="BU22" s="553"/>
      <c r="BV22" s="553"/>
      <c r="BW22" s="553"/>
      <c r="BX22" s="553"/>
      <c r="BY22" s="553"/>
      <c r="BZ22" s="553"/>
      <c r="CA22" s="553"/>
      <c r="CB22" s="599"/>
      <c r="CD22" s="656" t="s">
        <v>251</v>
      </c>
      <c r="CE22" s="657"/>
      <c r="CF22" s="657"/>
      <c r="CG22" s="657"/>
      <c r="CH22" s="657"/>
      <c r="CI22" s="657"/>
      <c r="CJ22" s="657"/>
      <c r="CK22" s="657"/>
      <c r="CL22" s="657"/>
      <c r="CM22" s="657"/>
      <c r="CN22" s="657"/>
      <c r="CO22" s="657"/>
      <c r="CP22" s="657"/>
      <c r="CQ22" s="657"/>
      <c r="CR22" s="657"/>
      <c r="CS22" s="657"/>
      <c r="CT22" s="657"/>
      <c r="CU22" s="657"/>
      <c r="CV22" s="657"/>
      <c r="CW22" s="657"/>
      <c r="CX22" s="657"/>
      <c r="CY22" s="657"/>
      <c r="CZ22" s="657"/>
      <c r="DA22" s="657"/>
      <c r="DB22" s="657"/>
      <c r="DC22" s="657"/>
      <c r="DD22" s="657"/>
      <c r="DE22" s="657"/>
      <c r="DF22" s="657"/>
      <c r="DG22" s="657"/>
      <c r="DH22" s="657"/>
      <c r="DI22" s="657"/>
      <c r="DJ22" s="657"/>
      <c r="DK22" s="657"/>
      <c r="DL22" s="657"/>
      <c r="DM22" s="657"/>
      <c r="DN22" s="657"/>
      <c r="DO22" s="657"/>
      <c r="DP22" s="657"/>
      <c r="DQ22" s="657"/>
      <c r="DR22" s="657"/>
      <c r="DS22" s="657"/>
      <c r="DT22" s="657"/>
      <c r="DU22" s="657"/>
      <c r="DV22" s="657"/>
      <c r="DW22" s="657"/>
      <c r="DX22" s="657"/>
      <c r="DY22" s="657"/>
      <c r="DZ22" s="657"/>
      <c r="EA22" s="657"/>
      <c r="EB22" s="657"/>
      <c r="EC22" s="658"/>
    </row>
    <row r="23" spans="2:133" ht="11.25" customHeight="1" x14ac:dyDescent="0.15">
      <c r="B23" s="549" t="s">
        <v>252</v>
      </c>
      <c r="C23" s="550"/>
      <c r="D23" s="550"/>
      <c r="E23" s="550"/>
      <c r="F23" s="550"/>
      <c r="G23" s="550"/>
      <c r="H23" s="550"/>
      <c r="I23" s="550"/>
      <c r="J23" s="550"/>
      <c r="K23" s="550"/>
      <c r="L23" s="550"/>
      <c r="M23" s="550"/>
      <c r="N23" s="550"/>
      <c r="O23" s="550"/>
      <c r="P23" s="550"/>
      <c r="Q23" s="551"/>
      <c r="R23" s="552">
        <v>1040483</v>
      </c>
      <c r="S23" s="553"/>
      <c r="T23" s="553"/>
      <c r="U23" s="553"/>
      <c r="V23" s="553"/>
      <c r="W23" s="553"/>
      <c r="X23" s="553"/>
      <c r="Y23" s="554"/>
      <c r="Z23" s="585">
        <v>1.1000000000000001</v>
      </c>
      <c r="AA23" s="585"/>
      <c r="AB23" s="585"/>
      <c r="AC23" s="585"/>
      <c r="AD23" s="586">
        <v>1040483</v>
      </c>
      <c r="AE23" s="586"/>
      <c r="AF23" s="586"/>
      <c r="AG23" s="586"/>
      <c r="AH23" s="586"/>
      <c r="AI23" s="586"/>
      <c r="AJ23" s="586"/>
      <c r="AK23" s="586"/>
      <c r="AL23" s="555">
        <v>3</v>
      </c>
      <c r="AM23" s="556"/>
      <c r="AN23" s="556"/>
      <c r="AO23" s="587"/>
      <c r="AP23" s="646" t="s">
        <v>253</v>
      </c>
      <c r="AQ23" s="654"/>
      <c r="AR23" s="654"/>
      <c r="AS23" s="654"/>
      <c r="AT23" s="654"/>
      <c r="AU23" s="654"/>
      <c r="AV23" s="654"/>
      <c r="AW23" s="654"/>
      <c r="AX23" s="654"/>
      <c r="AY23" s="654"/>
      <c r="AZ23" s="654"/>
      <c r="BA23" s="654"/>
      <c r="BB23" s="654"/>
      <c r="BC23" s="654"/>
      <c r="BD23" s="654"/>
      <c r="BE23" s="654"/>
      <c r="BF23" s="648"/>
      <c r="BG23" s="552">
        <v>2550636</v>
      </c>
      <c r="BH23" s="553"/>
      <c r="BI23" s="553"/>
      <c r="BJ23" s="553"/>
      <c r="BK23" s="553"/>
      <c r="BL23" s="553"/>
      <c r="BM23" s="553"/>
      <c r="BN23" s="554"/>
      <c r="BO23" s="585">
        <v>8.3000000000000007</v>
      </c>
      <c r="BP23" s="585"/>
      <c r="BQ23" s="585"/>
      <c r="BR23" s="585"/>
      <c r="BS23" s="558" t="s">
        <v>203</v>
      </c>
      <c r="BT23" s="553"/>
      <c r="BU23" s="553"/>
      <c r="BV23" s="553"/>
      <c r="BW23" s="553"/>
      <c r="BX23" s="553"/>
      <c r="BY23" s="553"/>
      <c r="BZ23" s="553"/>
      <c r="CA23" s="553"/>
      <c r="CB23" s="599"/>
      <c r="CD23" s="656" t="s">
        <v>191</v>
      </c>
      <c r="CE23" s="657"/>
      <c r="CF23" s="657"/>
      <c r="CG23" s="657"/>
      <c r="CH23" s="657"/>
      <c r="CI23" s="657"/>
      <c r="CJ23" s="657"/>
      <c r="CK23" s="657"/>
      <c r="CL23" s="657"/>
      <c r="CM23" s="657"/>
      <c r="CN23" s="657"/>
      <c r="CO23" s="657"/>
      <c r="CP23" s="657"/>
      <c r="CQ23" s="658"/>
      <c r="CR23" s="656" t="s">
        <v>254</v>
      </c>
      <c r="CS23" s="657"/>
      <c r="CT23" s="657"/>
      <c r="CU23" s="657"/>
      <c r="CV23" s="657"/>
      <c r="CW23" s="657"/>
      <c r="CX23" s="657"/>
      <c r="CY23" s="658"/>
      <c r="CZ23" s="656" t="s">
        <v>255</v>
      </c>
      <c r="DA23" s="657"/>
      <c r="DB23" s="657"/>
      <c r="DC23" s="658"/>
      <c r="DD23" s="656" t="s">
        <v>256</v>
      </c>
      <c r="DE23" s="657"/>
      <c r="DF23" s="657"/>
      <c r="DG23" s="657"/>
      <c r="DH23" s="657"/>
      <c r="DI23" s="657"/>
      <c r="DJ23" s="657"/>
      <c r="DK23" s="658"/>
      <c r="DL23" s="665" t="s">
        <v>257</v>
      </c>
      <c r="DM23" s="666"/>
      <c r="DN23" s="666"/>
      <c r="DO23" s="666"/>
      <c r="DP23" s="666"/>
      <c r="DQ23" s="666"/>
      <c r="DR23" s="666"/>
      <c r="DS23" s="666"/>
      <c r="DT23" s="666"/>
      <c r="DU23" s="666"/>
      <c r="DV23" s="667"/>
      <c r="DW23" s="656" t="s">
        <v>258</v>
      </c>
      <c r="DX23" s="657"/>
      <c r="DY23" s="657"/>
      <c r="DZ23" s="657"/>
      <c r="EA23" s="657"/>
      <c r="EB23" s="657"/>
      <c r="EC23" s="658"/>
    </row>
    <row r="24" spans="2:133" ht="11.25" customHeight="1" x14ac:dyDescent="0.15">
      <c r="B24" s="549" t="s">
        <v>259</v>
      </c>
      <c r="C24" s="550"/>
      <c r="D24" s="550"/>
      <c r="E24" s="550"/>
      <c r="F24" s="550"/>
      <c r="G24" s="550"/>
      <c r="H24" s="550"/>
      <c r="I24" s="550"/>
      <c r="J24" s="550"/>
      <c r="K24" s="550"/>
      <c r="L24" s="550"/>
      <c r="M24" s="550"/>
      <c r="N24" s="550"/>
      <c r="O24" s="550"/>
      <c r="P24" s="550"/>
      <c r="Q24" s="551"/>
      <c r="R24" s="552">
        <v>172825</v>
      </c>
      <c r="S24" s="553"/>
      <c r="T24" s="553"/>
      <c r="U24" s="553"/>
      <c r="V24" s="553"/>
      <c r="W24" s="553"/>
      <c r="X24" s="553"/>
      <c r="Y24" s="554"/>
      <c r="Z24" s="585">
        <v>0.2</v>
      </c>
      <c r="AA24" s="585"/>
      <c r="AB24" s="585"/>
      <c r="AC24" s="585"/>
      <c r="AD24" s="586" t="s">
        <v>203</v>
      </c>
      <c r="AE24" s="586"/>
      <c r="AF24" s="586"/>
      <c r="AG24" s="586"/>
      <c r="AH24" s="586"/>
      <c r="AI24" s="586"/>
      <c r="AJ24" s="586"/>
      <c r="AK24" s="586"/>
      <c r="AL24" s="555" t="s">
        <v>203</v>
      </c>
      <c r="AM24" s="556"/>
      <c r="AN24" s="556"/>
      <c r="AO24" s="587"/>
      <c r="AP24" s="646" t="s">
        <v>260</v>
      </c>
      <c r="AQ24" s="654"/>
      <c r="AR24" s="654"/>
      <c r="AS24" s="654"/>
      <c r="AT24" s="654"/>
      <c r="AU24" s="654"/>
      <c r="AV24" s="654"/>
      <c r="AW24" s="654"/>
      <c r="AX24" s="654"/>
      <c r="AY24" s="654"/>
      <c r="AZ24" s="654"/>
      <c r="BA24" s="654"/>
      <c r="BB24" s="654"/>
      <c r="BC24" s="654"/>
      <c r="BD24" s="654"/>
      <c r="BE24" s="654"/>
      <c r="BF24" s="648"/>
      <c r="BG24" s="552" t="s">
        <v>209</v>
      </c>
      <c r="BH24" s="553"/>
      <c r="BI24" s="553"/>
      <c r="BJ24" s="553"/>
      <c r="BK24" s="553"/>
      <c r="BL24" s="553"/>
      <c r="BM24" s="553"/>
      <c r="BN24" s="554"/>
      <c r="BO24" s="585" t="s">
        <v>203</v>
      </c>
      <c r="BP24" s="585"/>
      <c r="BQ24" s="585"/>
      <c r="BR24" s="585"/>
      <c r="BS24" s="558" t="s">
        <v>203</v>
      </c>
      <c r="BT24" s="553"/>
      <c r="BU24" s="553"/>
      <c r="BV24" s="553"/>
      <c r="BW24" s="553"/>
      <c r="BX24" s="553"/>
      <c r="BY24" s="553"/>
      <c r="BZ24" s="553"/>
      <c r="CA24" s="553"/>
      <c r="CB24" s="599"/>
      <c r="CD24" s="610" t="s">
        <v>261</v>
      </c>
      <c r="CE24" s="611"/>
      <c r="CF24" s="611"/>
      <c r="CG24" s="611"/>
      <c r="CH24" s="611"/>
      <c r="CI24" s="611"/>
      <c r="CJ24" s="611"/>
      <c r="CK24" s="611"/>
      <c r="CL24" s="611"/>
      <c r="CM24" s="611"/>
      <c r="CN24" s="611"/>
      <c r="CO24" s="611"/>
      <c r="CP24" s="611"/>
      <c r="CQ24" s="612"/>
      <c r="CR24" s="607">
        <v>35747034</v>
      </c>
      <c r="CS24" s="608"/>
      <c r="CT24" s="608"/>
      <c r="CU24" s="608"/>
      <c r="CV24" s="608"/>
      <c r="CW24" s="608"/>
      <c r="CX24" s="608"/>
      <c r="CY24" s="651"/>
      <c r="CZ24" s="652">
        <v>39.799999999999997</v>
      </c>
      <c r="DA24" s="623"/>
      <c r="DB24" s="623"/>
      <c r="DC24" s="655"/>
      <c r="DD24" s="650">
        <v>19446304</v>
      </c>
      <c r="DE24" s="608"/>
      <c r="DF24" s="608"/>
      <c r="DG24" s="608"/>
      <c r="DH24" s="608"/>
      <c r="DI24" s="608"/>
      <c r="DJ24" s="608"/>
      <c r="DK24" s="651"/>
      <c r="DL24" s="650">
        <v>18591906</v>
      </c>
      <c r="DM24" s="608"/>
      <c r="DN24" s="608"/>
      <c r="DO24" s="608"/>
      <c r="DP24" s="608"/>
      <c r="DQ24" s="608"/>
      <c r="DR24" s="608"/>
      <c r="DS24" s="608"/>
      <c r="DT24" s="608"/>
      <c r="DU24" s="608"/>
      <c r="DV24" s="651"/>
      <c r="DW24" s="652">
        <v>51.8</v>
      </c>
      <c r="DX24" s="623"/>
      <c r="DY24" s="623"/>
      <c r="DZ24" s="623"/>
      <c r="EA24" s="623"/>
      <c r="EB24" s="623"/>
      <c r="EC24" s="653"/>
    </row>
    <row r="25" spans="2:133" ht="11.25" customHeight="1" x14ac:dyDescent="0.15">
      <c r="B25" s="549" t="s">
        <v>262</v>
      </c>
      <c r="C25" s="550"/>
      <c r="D25" s="550"/>
      <c r="E25" s="550"/>
      <c r="F25" s="550"/>
      <c r="G25" s="550"/>
      <c r="H25" s="550"/>
      <c r="I25" s="550"/>
      <c r="J25" s="550"/>
      <c r="K25" s="550"/>
      <c r="L25" s="550"/>
      <c r="M25" s="550"/>
      <c r="N25" s="550"/>
      <c r="O25" s="550"/>
      <c r="P25" s="550"/>
      <c r="Q25" s="551"/>
      <c r="R25" s="552">
        <v>73</v>
      </c>
      <c r="S25" s="553"/>
      <c r="T25" s="553"/>
      <c r="U25" s="553"/>
      <c r="V25" s="553"/>
      <c r="W25" s="553"/>
      <c r="X25" s="553"/>
      <c r="Y25" s="554"/>
      <c r="Z25" s="585">
        <v>0</v>
      </c>
      <c r="AA25" s="585"/>
      <c r="AB25" s="585"/>
      <c r="AC25" s="585"/>
      <c r="AD25" s="586" t="s">
        <v>203</v>
      </c>
      <c r="AE25" s="586"/>
      <c r="AF25" s="586"/>
      <c r="AG25" s="586"/>
      <c r="AH25" s="586"/>
      <c r="AI25" s="586"/>
      <c r="AJ25" s="586"/>
      <c r="AK25" s="586"/>
      <c r="AL25" s="555" t="s">
        <v>203</v>
      </c>
      <c r="AM25" s="556"/>
      <c r="AN25" s="556"/>
      <c r="AO25" s="587"/>
      <c r="AP25" s="646" t="s">
        <v>263</v>
      </c>
      <c r="AQ25" s="654"/>
      <c r="AR25" s="654"/>
      <c r="AS25" s="654"/>
      <c r="AT25" s="654"/>
      <c r="AU25" s="654"/>
      <c r="AV25" s="654"/>
      <c r="AW25" s="654"/>
      <c r="AX25" s="654"/>
      <c r="AY25" s="654"/>
      <c r="AZ25" s="654"/>
      <c r="BA25" s="654"/>
      <c r="BB25" s="654"/>
      <c r="BC25" s="654"/>
      <c r="BD25" s="654"/>
      <c r="BE25" s="654"/>
      <c r="BF25" s="648"/>
      <c r="BG25" s="552" t="s">
        <v>203</v>
      </c>
      <c r="BH25" s="553"/>
      <c r="BI25" s="553"/>
      <c r="BJ25" s="553"/>
      <c r="BK25" s="553"/>
      <c r="BL25" s="553"/>
      <c r="BM25" s="553"/>
      <c r="BN25" s="554"/>
      <c r="BO25" s="585" t="s">
        <v>203</v>
      </c>
      <c r="BP25" s="585"/>
      <c r="BQ25" s="585"/>
      <c r="BR25" s="585"/>
      <c r="BS25" s="558" t="s">
        <v>203</v>
      </c>
      <c r="BT25" s="553"/>
      <c r="BU25" s="553"/>
      <c r="BV25" s="553"/>
      <c r="BW25" s="553"/>
      <c r="BX25" s="553"/>
      <c r="BY25" s="553"/>
      <c r="BZ25" s="553"/>
      <c r="CA25" s="553"/>
      <c r="CB25" s="599"/>
      <c r="CD25" s="591" t="s">
        <v>264</v>
      </c>
      <c r="CE25" s="592"/>
      <c r="CF25" s="592"/>
      <c r="CG25" s="592"/>
      <c r="CH25" s="592"/>
      <c r="CI25" s="592"/>
      <c r="CJ25" s="592"/>
      <c r="CK25" s="592"/>
      <c r="CL25" s="592"/>
      <c r="CM25" s="592"/>
      <c r="CN25" s="592"/>
      <c r="CO25" s="592"/>
      <c r="CP25" s="592"/>
      <c r="CQ25" s="593"/>
      <c r="CR25" s="552">
        <v>11360848</v>
      </c>
      <c r="CS25" s="571"/>
      <c r="CT25" s="571"/>
      <c r="CU25" s="571"/>
      <c r="CV25" s="571"/>
      <c r="CW25" s="571"/>
      <c r="CX25" s="571"/>
      <c r="CY25" s="572"/>
      <c r="CZ25" s="555">
        <v>12.6</v>
      </c>
      <c r="DA25" s="573"/>
      <c r="DB25" s="573"/>
      <c r="DC25" s="574"/>
      <c r="DD25" s="558">
        <v>10203438</v>
      </c>
      <c r="DE25" s="571"/>
      <c r="DF25" s="571"/>
      <c r="DG25" s="571"/>
      <c r="DH25" s="571"/>
      <c r="DI25" s="571"/>
      <c r="DJ25" s="571"/>
      <c r="DK25" s="572"/>
      <c r="DL25" s="558">
        <v>9354692</v>
      </c>
      <c r="DM25" s="571"/>
      <c r="DN25" s="571"/>
      <c r="DO25" s="571"/>
      <c r="DP25" s="571"/>
      <c r="DQ25" s="571"/>
      <c r="DR25" s="571"/>
      <c r="DS25" s="571"/>
      <c r="DT25" s="571"/>
      <c r="DU25" s="571"/>
      <c r="DV25" s="572"/>
      <c r="DW25" s="555">
        <v>26.1</v>
      </c>
      <c r="DX25" s="573"/>
      <c r="DY25" s="573"/>
      <c r="DZ25" s="573"/>
      <c r="EA25" s="573"/>
      <c r="EB25" s="573"/>
      <c r="EC25" s="594"/>
    </row>
    <row r="26" spans="2:133" ht="11.25" customHeight="1" x14ac:dyDescent="0.15">
      <c r="B26" s="549" t="s">
        <v>265</v>
      </c>
      <c r="C26" s="550"/>
      <c r="D26" s="550"/>
      <c r="E26" s="550"/>
      <c r="F26" s="550"/>
      <c r="G26" s="550"/>
      <c r="H26" s="550"/>
      <c r="I26" s="550"/>
      <c r="J26" s="550"/>
      <c r="K26" s="550"/>
      <c r="L26" s="550"/>
      <c r="M26" s="550"/>
      <c r="N26" s="550"/>
      <c r="O26" s="550"/>
      <c r="P26" s="550"/>
      <c r="Q26" s="551"/>
      <c r="R26" s="552">
        <v>36916863</v>
      </c>
      <c r="S26" s="553"/>
      <c r="T26" s="553"/>
      <c r="U26" s="553"/>
      <c r="V26" s="553"/>
      <c r="W26" s="553"/>
      <c r="X26" s="553"/>
      <c r="Y26" s="554"/>
      <c r="Z26" s="585">
        <v>39.700000000000003</v>
      </c>
      <c r="AA26" s="585"/>
      <c r="AB26" s="585"/>
      <c r="AC26" s="585"/>
      <c r="AD26" s="586">
        <v>34193329</v>
      </c>
      <c r="AE26" s="586"/>
      <c r="AF26" s="586"/>
      <c r="AG26" s="586"/>
      <c r="AH26" s="586"/>
      <c r="AI26" s="586"/>
      <c r="AJ26" s="586"/>
      <c r="AK26" s="586"/>
      <c r="AL26" s="555">
        <v>99.2</v>
      </c>
      <c r="AM26" s="556"/>
      <c r="AN26" s="556"/>
      <c r="AO26" s="587"/>
      <c r="AP26" s="646" t="s">
        <v>266</v>
      </c>
      <c r="AQ26" s="647"/>
      <c r="AR26" s="647"/>
      <c r="AS26" s="647"/>
      <c r="AT26" s="647"/>
      <c r="AU26" s="647"/>
      <c r="AV26" s="647"/>
      <c r="AW26" s="647"/>
      <c r="AX26" s="647"/>
      <c r="AY26" s="647"/>
      <c r="AZ26" s="647"/>
      <c r="BA26" s="647"/>
      <c r="BB26" s="647"/>
      <c r="BC26" s="647"/>
      <c r="BD26" s="647"/>
      <c r="BE26" s="647"/>
      <c r="BF26" s="648"/>
      <c r="BG26" s="552" t="s">
        <v>203</v>
      </c>
      <c r="BH26" s="553"/>
      <c r="BI26" s="553"/>
      <c r="BJ26" s="553"/>
      <c r="BK26" s="553"/>
      <c r="BL26" s="553"/>
      <c r="BM26" s="553"/>
      <c r="BN26" s="554"/>
      <c r="BO26" s="585" t="s">
        <v>209</v>
      </c>
      <c r="BP26" s="585"/>
      <c r="BQ26" s="585"/>
      <c r="BR26" s="585"/>
      <c r="BS26" s="558" t="s">
        <v>203</v>
      </c>
      <c r="BT26" s="553"/>
      <c r="BU26" s="553"/>
      <c r="BV26" s="553"/>
      <c r="BW26" s="553"/>
      <c r="BX26" s="553"/>
      <c r="BY26" s="553"/>
      <c r="BZ26" s="553"/>
      <c r="CA26" s="553"/>
      <c r="CB26" s="599"/>
      <c r="CD26" s="591" t="s">
        <v>267</v>
      </c>
      <c r="CE26" s="592"/>
      <c r="CF26" s="592"/>
      <c r="CG26" s="592"/>
      <c r="CH26" s="592"/>
      <c r="CI26" s="592"/>
      <c r="CJ26" s="592"/>
      <c r="CK26" s="592"/>
      <c r="CL26" s="592"/>
      <c r="CM26" s="592"/>
      <c r="CN26" s="592"/>
      <c r="CO26" s="592"/>
      <c r="CP26" s="592"/>
      <c r="CQ26" s="593"/>
      <c r="CR26" s="552">
        <v>7358373</v>
      </c>
      <c r="CS26" s="553"/>
      <c r="CT26" s="553"/>
      <c r="CU26" s="553"/>
      <c r="CV26" s="553"/>
      <c r="CW26" s="553"/>
      <c r="CX26" s="553"/>
      <c r="CY26" s="554"/>
      <c r="CZ26" s="555">
        <v>8.1999999999999993</v>
      </c>
      <c r="DA26" s="573"/>
      <c r="DB26" s="573"/>
      <c r="DC26" s="574"/>
      <c r="DD26" s="558">
        <v>6643466</v>
      </c>
      <c r="DE26" s="553"/>
      <c r="DF26" s="553"/>
      <c r="DG26" s="553"/>
      <c r="DH26" s="553"/>
      <c r="DI26" s="553"/>
      <c r="DJ26" s="553"/>
      <c r="DK26" s="554"/>
      <c r="DL26" s="558" t="s">
        <v>203</v>
      </c>
      <c r="DM26" s="553"/>
      <c r="DN26" s="553"/>
      <c r="DO26" s="553"/>
      <c r="DP26" s="553"/>
      <c r="DQ26" s="553"/>
      <c r="DR26" s="553"/>
      <c r="DS26" s="553"/>
      <c r="DT26" s="553"/>
      <c r="DU26" s="553"/>
      <c r="DV26" s="554"/>
      <c r="DW26" s="555" t="s">
        <v>203</v>
      </c>
      <c r="DX26" s="573"/>
      <c r="DY26" s="573"/>
      <c r="DZ26" s="573"/>
      <c r="EA26" s="573"/>
      <c r="EB26" s="573"/>
      <c r="EC26" s="594"/>
    </row>
    <row r="27" spans="2:133" ht="11.25" customHeight="1" x14ac:dyDescent="0.15">
      <c r="B27" s="549" t="s">
        <v>268</v>
      </c>
      <c r="C27" s="550"/>
      <c r="D27" s="550"/>
      <c r="E27" s="550"/>
      <c r="F27" s="550"/>
      <c r="G27" s="550"/>
      <c r="H27" s="550"/>
      <c r="I27" s="550"/>
      <c r="J27" s="550"/>
      <c r="K27" s="550"/>
      <c r="L27" s="550"/>
      <c r="M27" s="550"/>
      <c r="N27" s="550"/>
      <c r="O27" s="550"/>
      <c r="P27" s="550"/>
      <c r="Q27" s="551"/>
      <c r="R27" s="552">
        <v>22057</v>
      </c>
      <c r="S27" s="553"/>
      <c r="T27" s="553"/>
      <c r="U27" s="553"/>
      <c r="V27" s="553"/>
      <c r="W27" s="553"/>
      <c r="X27" s="553"/>
      <c r="Y27" s="554"/>
      <c r="Z27" s="585">
        <v>0</v>
      </c>
      <c r="AA27" s="585"/>
      <c r="AB27" s="585"/>
      <c r="AC27" s="585"/>
      <c r="AD27" s="586">
        <v>22057</v>
      </c>
      <c r="AE27" s="586"/>
      <c r="AF27" s="586"/>
      <c r="AG27" s="586"/>
      <c r="AH27" s="586"/>
      <c r="AI27" s="586"/>
      <c r="AJ27" s="586"/>
      <c r="AK27" s="586"/>
      <c r="AL27" s="555">
        <v>0.1</v>
      </c>
      <c r="AM27" s="556"/>
      <c r="AN27" s="556"/>
      <c r="AO27" s="587"/>
      <c r="AP27" s="549" t="s">
        <v>269</v>
      </c>
      <c r="AQ27" s="550"/>
      <c r="AR27" s="550"/>
      <c r="AS27" s="550"/>
      <c r="AT27" s="550"/>
      <c r="AU27" s="550"/>
      <c r="AV27" s="550"/>
      <c r="AW27" s="550"/>
      <c r="AX27" s="550"/>
      <c r="AY27" s="550"/>
      <c r="AZ27" s="550"/>
      <c r="BA27" s="550"/>
      <c r="BB27" s="550"/>
      <c r="BC27" s="550"/>
      <c r="BD27" s="550"/>
      <c r="BE27" s="550"/>
      <c r="BF27" s="551"/>
      <c r="BG27" s="552">
        <v>30611612</v>
      </c>
      <c r="BH27" s="553"/>
      <c r="BI27" s="553"/>
      <c r="BJ27" s="553"/>
      <c r="BK27" s="553"/>
      <c r="BL27" s="553"/>
      <c r="BM27" s="553"/>
      <c r="BN27" s="554"/>
      <c r="BO27" s="585">
        <v>100</v>
      </c>
      <c r="BP27" s="585"/>
      <c r="BQ27" s="585"/>
      <c r="BR27" s="585"/>
      <c r="BS27" s="558">
        <v>156141</v>
      </c>
      <c r="BT27" s="553"/>
      <c r="BU27" s="553"/>
      <c r="BV27" s="553"/>
      <c r="BW27" s="553"/>
      <c r="BX27" s="553"/>
      <c r="BY27" s="553"/>
      <c r="BZ27" s="553"/>
      <c r="CA27" s="553"/>
      <c r="CB27" s="599"/>
      <c r="CD27" s="591" t="s">
        <v>270</v>
      </c>
      <c r="CE27" s="592"/>
      <c r="CF27" s="592"/>
      <c r="CG27" s="592"/>
      <c r="CH27" s="592"/>
      <c r="CI27" s="592"/>
      <c r="CJ27" s="592"/>
      <c r="CK27" s="592"/>
      <c r="CL27" s="592"/>
      <c r="CM27" s="592"/>
      <c r="CN27" s="592"/>
      <c r="CO27" s="592"/>
      <c r="CP27" s="592"/>
      <c r="CQ27" s="593"/>
      <c r="CR27" s="552">
        <v>21066703</v>
      </c>
      <c r="CS27" s="571"/>
      <c r="CT27" s="571"/>
      <c r="CU27" s="571"/>
      <c r="CV27" s="571"/>
      <c r="CW27" s="571"/>
      <c r="CX27" s="571"/>
      <c r="CY27" s="572"/>
      <c r="CZ27" s="555">
        <v>23.4</v>
      </c>
      <c r="DA27" s="573"/>
      <c r="DB27" s="573"/>
      <c r="DC27" s="574"/>
      <c r="DD27" s="558">
        <v>5972013</v>
      </c>
      <c r="DE27" s="571"/>
      <c r="DF27" s="571"/>
      <c r="DG27" s="571"/>
      <c r="DH27" s="571"/>
      <c r="DI27" s="571"/>
      <c r="DJ27" s="571"/>
      <c r="DK27" s="572"/>
      <c r="DL27" s="558">
        <v>5966361</v>
      </c>
      <c r="DM27" s="571"/>
      <c r="DN27" s="571"/>
      <c r="DO27" s="571"/>
      <c r="DP27" s="571"/>
      <c r="DQ27" s="571"/>
      <c r="DR27" s="571"/>
      <c r="DS27" s="571"/>
      <c r="DT27" s="571"/>
      <c r="DU27" s="571"/>
      <c r="DV27" s="572"/>
      <c r="DW27" s="555">
        <v>16.600000000000001</v>
      </c>
      <c r="DX27" s="573"/>
      <c r="DY27" s="573"/>
      <c r="DZ27" s="573"/>
      <c r="EA27" s="573"/>
      <c r="EB27" s="573"/>
      <c r="EC27" s="594"/>
    </row>
    <row r="28" spans="2:133" ht="11.25" customHeight="1" x14ac:dyDescent="0.15">
      <c r="B28" s="549" t="s">
        <v>271</v>
      </c>
      <c r="C28" s="550"/>
      <c r="D28" s="550"/>
      <c r="E28" s="550"/>
      <c r="F28" s="550"/>
      <c r="G28" s="550"/>
      <c r="H28" s="550"/>
      <c r="I28" s="550"/>
      <c r="J28" s="550"/>
      <c r="K28" s="550"/>
      <c r="L28" s="550"/>
      <c r="M28" s="550"/>
      <c r="N28" s="550"/>
      <c r="O28" s="550"/>
      <c r="P28" s="550"/>
      <c r="Q28" s="551"/>
      <c r="R28" s="552">
        <v>322393</v>
      </c>
      <c r="S28" s="553"/>
      <c r="T28" s="553"/>
      <c r="U28" s="553"/>
      <c r="V28" s="553"/>
      <c r="W28" s="553"/>
      <c r="X28" s="553"/>
      <c r="Y28" s="554"/>
      <c r="Z28" s="585">
        <v>0.3</v>
      </c>
      <c r="AA28" s="585"/>
      <c r="AB28" s="585"/>
      <c r="AC28" s="585"/>
      <c r="AD28" s="586" t="s">
        <v>203</v>
      </c>
      <c r="AE28" s="586"/>
      <c r="AF28" s="586"/>
      <c r="AG28" s="586"/>
      <c r="AH28" s="586"/>
      <c r="AI28" s="586"/>
      <c r="AJ28" s="586"/>
      <c r="AK28" s="586"/>
      <c r="AL28" s="555" t="s">
        <v>209</v>
      </c>
      <c r="AM28" s="556"/>
      <c r="AN28" s="556"/>
      <c r="AO28" s="587"/>
      <c r="AP28" s="549"/>
      <c r="AQ28" s="550"/>
      <c r="AR28" s="550"/>
      <c r="AS28" s="550"/>
      <c r="AT28" s="550"/>
      <c r="AU28" s="550"/>
      <c r="AV28" s="550"/>
      <c r="AW28" s="550"/>
      <c r="AX28" s="550"/>
      <c r="AY28" s="550"/>
      <c r="AZ28" s="550"/>
      <c r="BA28" s="550"/>
      <c r="BB28" s="550"/>
      <c r="BC28" s="550"/>
      <c r="BD28" s="550"/>
      <c r="BE28" s="550"/>
      <c r="BF28" s="551"/>
      <c r="BG28" s="552"/>
      <c r="BH28" s="553"/>
      <c r="BI28" s="553"/>
      <c r="BJ28" s="553"/>
      <c r="BK28" s="553"/>
      <c r="BL28" s="553"/>
      <c r="BM28" s="553"/>
      <c r="BN28" s="554"/>
      <c r="BO28" s="585"/>
      <c r="BP28" s="585"/>
      <c r="BQ28" s="585"/>
      <c r="BR28" s="585"/>
      <c r="BS28" s="558"/>
      <c r="BT28" s="553"/>
      <c r="BU28" s="553"/>
      <c r="BV28" s="553"/>
      <c r="BW28" s="553"/>
      <c r="BX28" s="553"/>
      <c r="BY28" s="553"/>
      <c r="BZ28" s="553"/>
      <c r="CA28" s="553"/>
      <c r="CB28" s="599"/>
      <c r="CD28" s="591" t="s">
        <v>272</v>
      </c>
      <c r="CE28" s="592"/>
      <c r="CF28" s="592"/>
      <c r="CG28" s="592"/>
      <c r="CH28" s="592"/>
      <c r="CI28" s="592"/>
      <c r="CJ28" s="592"/>
      <c r="CK28" s="592"/>
      <c r="CL28" s="592"/>
      <c r="CM28" s="592"/>
      <c r="CN28" s="592"/>
      <c r="CO28" s="592"/>
      <c r="CP28" s="592"/>
      <c r="CQ28" s="593"/>
      <c r="CR28" s="552">
        <v>3319483</v>
      </c>
      <c r="CS28" s="553"/>
      <c r="CT28" s="553"/>
      <c r="CU28" s="553"/>
      <c r="CV28" s="553"/>
      <c r="CW28" s="553"/>
      <c r="CX28" s="553"/>
      <c r="CY28" s="554"/>
      <c r="CZ28" s="555">
        <v>3.7</v>
      </c>
      <c r="DA28" s="573"/>
      <c r="DB28" s="573"/>
      <c r="DC28" s="574"/>
      <c r="DD28" s="558">
        <v>3270853</v>
      </c>
      <c r="DE28" s="553"/>
      <c r="DF28" s="553"/>
      <c r="DG28" s="553"/>
      <c r="DH28" s="553"/>
      <c r="DI28" s="553"/>
      <c r="DJ28" s="553"/>
      <c r="DK28" s="554"/>
      <c r="DL28" s="558">
        <v>3270853</v>
      </c>
      <c r="DM28" s="553"/>
      <c r="DN28" s="553"/>
      <c r="DO28" s="553"/>
      <c r="DP28" s="553"/>
      <c r="DQ28" s="553"/>
      <c r="DR28" s="553"/>
      <c r="DS28" s="553"/>
      <c r="DT28" s="553"/>
      <c r="DU28" s="553"/>
      <c r="DV28" s="554"/>
      <c r="DW28" s="555">
        <v>9.1</v>
      </c>
      <c r="DX28" s="573"/>
      <c r="DY28" s="573"/>
      <c r="DZ28" s="573"/>
      <c r="EA28" s="573"/>
      <c r="EB28" s="573"/>
      <c r="EC28" s="594"/>
    </row>
    <row r="29" spans="2:133" ht="11.25" customHeight="1" x14ac:dyDescent="0.15">
      <c r="B29" s="549" t="s">
        <v>273</v>
      </c>
      <c r="C29" s="550"/>
      <c r="D29" s="550"/>
      <c r="E29" s="550"/>
      <c r="F29" s="550"/>
      <c r="G29" s="550"/>
      <c r="H29" s="550"/>
      <c r="I29" s="550"/>
      <c r="J29" s="550"/>
      <c r="K29" s="550"/>
      <c r="L29" s="550"/>
      <c r="M29" s="550"/>
      <c r="N29" s="550"/>
      <c r="O29" s="550"/>
      <c r="P29" s="550"/>
      <c r="Q29" s="551"/>
      <c r="R29" s="552">
        <v>547493</v>
      </c>
      <c r="S29" s="553"/>
      <c r="T29" s="553"/>
      <c r="U29" s="553"/>
      <c r="V29" s="553"/>
      <c r="W29" s="553"/>
      <c r="X29" s="553"/>
      <c r="Y29" s="554"/>
      <c r="Z29" s="585">
        <v>0.6</v>
      </c>
      <c r="AA29" s="585"/>
      <c r="AB29" s="585"/>
      <c r="AC29" s="585"/>
      <c r="AD29" s="586">
        <v>159733</v>
      </c>
      <c r="AE29" s="586"/>
      <c r="AF29" s="586"/>
      <c r="AG29" s="586"/>
      <c r="AH29" s="586"/>
      <c r="AI29" s="586"/>
      <c r="AJ29" s="586"/>
      <c r="AK29" s="586"/>
      <c r="AL29" s="555">
        <v>0.5</v>
      </c>
      <c r="AM29" s="556"/>
      <c r="AN29" s="556"/>
      <c r="AO29" s="587"/>
      <c r="AP29" s="533"/>
      <c r="AQ29" s="534"/>
      <c r="AR29" s="534"/>
      <c r="AS29" s="534"/>
      <c r="AT29" s="534"/>
      <c r="AU29" s="534"/>
      <c r="AV29" s="534"/>
      <c r="AW29" s="534"/>
      <c r="AX29" s="534"/>
      <c r="AY29" s="534"/>
      <c r="AZ29" s="534"/>
      <c r="BA29" s="534"/>
      <c r="BB29" s="534"/>
      <c r="BC29" s="534"/>
      <c r="BD29" s="534"/>
      <c r="BE29" s="534"/>
      <c r="BF29" s="535"/>
      <c r="BG29" s="552"/>
      <c r="BH29" s="553"/>
      <c r="BI29" s="553"/>
      <c r="BJ29" s="553"/>
      <c r="BK29" s="553"/>
      <c r="BL29" s="553"/>
      <c r="BM29" s="553"/>
      <c r="BN29" s="554"/>
      <c r="BO29" s="585"/>
      <c r="BP29" s="585"/>
      <c r="BQ29" s="585"/>
      <c r="BR29" s="585"/>
      <c r="BS29" s="586"/>
      <c r="BT29" s="586"/>
      <c r="BU29" s="586"/>
      <c r="BV29" s="586"/>
      <c r="BW29" s="586"/>
      <c r="BX29" s="586"/>
      <c r="BY29" s="586"/>
      <c r="BZ29" s="586"/>
      <c r="CA29" s="586"/>
      <c r="CB29" s="649"/>
      <c r="CD29" s="637" t="s">
        <v>274</v>
      </c>
      <c r="CE29" s="638"/>
      <c r="CF29" s="591" t="s">
        <v>275</v>
      </c>
      <c r="CG29" s="592"/>
      <c r="CH29" s="592"/>
      <c r="CI29" s="592"/>
      <c r="CJ29" s="592"/>
      <c r="CK29" s="592"/>
      <c r="CL29" s="592"/>
      <c r="CM29" s="592"/>
      <c r="CN29" s="592"/>
      <c r="CO29" s="592"/>
      <c r="CP29" s="592"/>
      <c r="CQ29" s="593"/>
      <c r="CR29" s="552">
        <v>3319483</v>
      </c>
      <c r="CS29" s="571"/>
      <c r="CT29" s="571"/>
      <c r="CU29" s="571"/>
      <c r="CV29" s="571"/>
      <c r="CW29" s="571"/>
      <c r="CX29" s="571"/>
      <c r="CY29" s="572"/>
      <c r="CZ29" s="555">
        <v>3.7</v>
      </c>
      <c r="DA29" s="573"/>
      <c r="DB29" s="573"/>
      <c r="DC29" s="574"/>
      <c r="DD29" s="558">
        <v>3270853</v>
      </c>
      <c r="DE29" s="571"/>
      <c r="DF29" s="571"/>
      <c r="DG29" s="571"/>
      <c r="DH29" s="571"/>
      <c r="DI29" s="571"/>
      <c r="DJ29" s="571"/>
      <c r="DK29" s="572"/>
      <c r="DL29" s="558">
        <v>3270853</v>
      </c>
      <c r="DM29" s="571"/>
      <c r="DN29" s="571"/>
      <c r="DO29" s="571"/>
      <c r="DP29" s="571"/>
      <c r="DQ29" s="571"/>
      <c r="DR29" s="571"/>
      <c r="DS29" s="571"/>
      <c r="DT29" s="571"/>
      <c r="DU29" s="571"/>
      <c r="DV29" s="572"/>
      <c r="DW29" s="555">
        <v>9.1</v>
      </c>
      <c r="DX29" s="573"/>
      <c r="DY29" s="573"/>
      <c r="DZ29" s="573"/>
      <c r="EA29" s="573"/>
      <c r="EB29" s="573"/>
      <c r="EC29" s="594"/>
    </row>
    <row r="30" spans="2:133" ht="11.25" customHeight="1" x14ac:dyDescent="0.15">
      <c r="B30" s="549" t="s">
        <v>276</v>
      </c>
      <c r="C30" s="550"/>
      <c r="D30" s="550"/>
      <c r="E30" s="550"/>
      <c r="F30" s="550"/>
      <c r="G30" s="550"/>
      <c r="H30" s="550"/>
      <c r="I30" s="550"/>
      <c r="J30" s="550"/>
      <c r="K30" s="550"/>
      <c r="L30" s="550"/>
      <c r="M30" s="550"/>
      <c r="N30" s="550"/>
      <c r="O30" s="550"/>
      <c r="P30" s="550"/>
      <c r="Q30" s="551"/>
      <c r="R30" s="552">
        <v>787431</v>
      </c>
      <c r="S30" s="553"/>
      <c r="T30" s="553"/>
      <c r="U30" s="553"/>
      <c r="V30" s="553"/>
      <c r="W30" s="553"/>
      <c r="X30" s="553"/>
      <c r="Y30" s="554"/>
      <c r="Z30" s="585">
        <v>0.8</v>
      </c>
      <c r="AA30" s="585"/>
      <c r="AB30" s="585"/>
      <c r="AC30" s="585"/>
      <c r="AD30" s="586" t="s">
        <v>203</v>
      </c>
      <c r="AE30" s="586"/>
      <c r="AF30" s="586"/>
      <c r="AG30" s="586"/>
      <c r="AH30" s="586"/>
      <c r="AI30" s="586"/>
      <c r="AJ30" s="586"/>
      <c r="AK30" s="586"/>
      <c r="AL30" s="555" t="s">
        <v>203</v>
      </c>
      <c r="AM30" s="556"/>
      <c r="AN30" s="556"/>
      <c r="AO30" s="587"/>
      <c r="AP30" s="613" t="s">
        <v>191</v>
      </c>
      <c r="AQ30" s="614"/>
      <c r="AR30" s="614"/>
      <c r="AS30" s="614"/>
      <c r="AT30" s="614"/>
      <c r="AU30" s="614"/>
      <c r="AV30" s="614"/>
      <c r="AW30" s="614"/>
      <c r="AX30" s="614"/>
      <c r="AY30" s="614"/>
      <c r="AZ30" s="614"/>
      <c r="BA30" s="614"/>
      <c r="BB30" s="614"/>
      <c r="BC30" s="614"/>
      <c r="BD30" s="614"/>
      <c r="BE30" s="614"/>
      <c r="BF30" s="615"/>
      <c r="BG30" s="613" t="s">
        <v>277</v>
      </c>
      <c r="BH30" s="626"/>
      <c r="BI30" s="626"/>
      <c r="BJ30" s="626"/>
      <c r="BK30" s="626"/>
      <c r="BL30" s="626"/>
      <c r="BM30" s="626"/>
      <c r="BN30" s="626"/>
      <c r="BO30" s="626"/>
      <c r="BP30" s="626"/>
      <c r="BQ30" s="627"/>
      <c r="BR30" s="613" t="s">
        <v>278</v>
      </c>
      <c r="BS30" s="626"/>
      <c r="BT30" s="626"/>
      <c r="BU30" s="626"/>
      <c r="BV30" s="626"/>
      <c r="BW30" s="626"/>
      <c r="BX30" s="626"/>
      <c r="BY30" s="626"/>
      <c r="BZ30" s="626"/>
      <c r="CA30" s="626"/>
      <c r="CB30" s="627"/>
      <c r="CD30" s="639"/>
      <c r="CE30" s="640"/>
      <c r="CF30" s="591" t="s">
        <v>279</v>
      </c>
      <c r="CG30" s="592"/>
      <c r="CH30" s="592"/>
      <c r="CI30" s="592"/>
      <c r="CJ30" s="592"/>
      <c r="CK30" s="592"/>
      <c r="CL30" s="592"/>
      <c r="CM30" s="592"/>
      <c r="CN30" s="592"/>
      <c r="CO30" s="592"/>
      <c r="CP30" s="592"/>
      <c r="CQ30" s="593"/>
      <c r="CR30" s="552">
        <v>3135105</v>
      </c>
      <c r="CS30" s="553"/>
      <c r="CT30" s="553"/>
      <c r="CU30" s="553"/>
      <c r="CV30" s="553"/>
      <c r="CW30" s="553"/>
      <c r="CX30" s="553"/>
      <c r="CY30" s="554"/>
      <c r="CZ30" s="555">
        <v>3.5</v>
      </c>
      <c r="DA30" s="573"/>
      <c r="DB30" s="573"/>
      <c r="DC30" s="574"/>
      <c r="DD30" s="558">
        <v>3090296</v>
      </c>
      <c r="DE30" s="553"/>
      <c r="DF30" s="553"/>
      <c r="DG30" s="553"/>
      <c r="DH30" s="553"/>
      <c r="DI30" s="553"/>
      <c r="DJ30" s="553"/>
      <c r="DK30" s="554"/>
      <c r="DL30" s="558">
        <v>3090296</v>
      </c>
      <c r="DM30" s="553"/>
      <c r="DN30" s="553"/>
      <c r="DO30" s="553"/>
      <c r="DP30" s="553"/>
      <c r="DQ30" s="553"/>
      <c r="DR30" s="553"/>
      <c r="DS30" s="553"/>
      <c r="DT30" s="553"/>
      <c r="DU30" s="553"/>
      <c r="DV30" s="554"/>
      <c r="DW30" s="555">
        <v>8.6</v>
      </c>
      <c r="DX30" s="573"/>
      <c r="DY30" s="573"/>
      <c r="DZ30" s="573"/>
      <c r="EA30" s="573"/>
      <c r="EB30" s="573"/>
      <c r="EC30" s="594"/>
    </row>
    <row r="31" spans="2:133" ht="11.25" customHeight="1" x14ac:dyDescent="0.15">
      <c r="B31" s="549" t="s">
        <v>280</v>
      </c>
      <c r="C31" s="550"/>
      <c r="D31" s="550"/>
      <c r="E31" s="550"/>
      <c r="F31" s="550"/>
      <c r="G31" s="550"/>
      <c r="H31" s="550"/>
      <c r="I31" s="550"/>
      <c r="J31" s="550"/>
      <c r="K31" s="550"/>
      <c r="L31" s="550"/>
      <c r="M31" s="550"/>
      <c r="N31" s="550"/>
      <c r="O31" s="550"/>
      <c r="P31" s="550"/>
      <c r="Q31" s="551"/>
      <c r="R31" s="552">
        <v>33418667</v>
      </c>
      <c r="S31" s="553"/>
      <c r="T31" s="553"/>
      <c r="U31" s="553"/>
      <c r="V31" s="553"/>
      <c r="W31" s="553"/>
      <c r="X31" s="553"/>
      <c r="Y31" s="554"/>
      <c r="Z31" s="585">
        <v>35.9</v>
      </c>
      <c r="AA31" s="585"/>
      <c r="AB31" s="585"/>
      <c r="AC31" s="585"/>
      <c r="AD31" s="586" t="s">
        <v>203</v>
      </c>
      <c r="AE31" s="586"/>
      <c r="AF31" s="586"/>
      <c r="AG31" s="586"/>
      <c r="AH31" s="586"/>
      <c r="AI31" s="586"/>
      <c r="AJ31" s="586"/>
      <c r="AK31" s="586"/>
      <c r="AL31" s="555" t="s">
        <v>203</v>
      </c>
      <c r="AM31" s="556"/>
      <c r="AN31" s="556"/>
      <c r="AO31" s="587"/>
      <c r="AP31" s="628" t="s">
        <v>281</v>
      </c>
      <c r="AQ31" s="629"/>
      <c r="AR31" s="629"/>
      <c r="AS31" s="629"/>
      <c r="AT31" s="634" t="s">
        <v>282</v>
      </c>
      <c r="AU31" s="141"/>
      <c r="AV31" s="141"/>
      <c r="AW31" s="141"/>
      <c r="AX31" s="618" t="s">
        <v>158</v>
      </c>
      <c r="AY31" s="619"/>
      <c r="AZ31" s="619"/>
      <c r="BA31" s="619"/>
      <c r="BB31" s="619"/>
      <c r="BC31" s="619"/>
      <c r="BD31" s="619"/>
      <c r="BE31" s="619"/>
      <c r="BF31" s="620"/>
      <c r="BG31" s="621">
        <v>99.2</v>
      </c>
      <c r="BH31" s="622"/>
      <c r="BI31" s="622"/>
      <c r="BJ31" s="622"/>
      <c r="BK31" s="622"/>
      <c r="BL31" s="622"/>
      <c r="BM31" s="623">
        <v>98.6</v>
      </c>
      <c r="BN31" s="622"/>
      <c r="BO31" s="622"/>
      <c r="BP31" s="622"/>
      <c r="BQ31" s="624"/>
      <c r="BR31" s="621">
        <v>99.4</v>
      </c>
      <c r="BS31" s="622"/>
      <c r="BT31" s="622"/>
      <c r="BU31" s="622"/>
      <c r="BV31" s="622"/>
      <c r="BW31" s="622"/>
      <c r="BX31" s="623">
        <v>98.9</v>
      </c>
      <c r="BY31" s="622"/>
      <c r="BZ31" s="622"/>
      <c r="CA31" s="622"/>
      <c r="CB31" s="624"/>
      <c r="CD31" s="639"/>
      <c r="CE31" s="640"/>
      <c r="CF31" s="591" t="s">
        <v>283</v>
      </c>
      <c r="CG31" s="592"/>
      <c r="CH31" s="592"/>
      <c r="CI31" s="592"/>
      <c r="CJ31" s="592"/>
      <c r="CK31" s="592"/>
      <c r="CL31" s="592"/>
      <c r="CM31" s="592"/>
      <c r="CN31" s="592"/>
      <c r="CO31" s="592"/>
      <c r="CP31" s="592"/>
      <c r="CQ31" s="593"/>
      <c r="CR31" s="552">
        <v>184378</v>
      </c>
      <c r="CS31" s="571"/>
      <c r="CT31" s="571"/>
      <c r="CU31" s="571"/>
      <c r="CV31" s="571"/>
      <c r="CW31" s="571"/>
      <c r="CX31" s="571"/>
      <c r="CY31" s="572"/>
      <c r="CZ31" s="555">
        <v>0.2</v>
      </c>
      <c r="DA31" s="573"/>
      <c r="DB31" s="573"/>
      <c r="DC31" s="574"/>
      <c r="DD31" s="558">
        <v>180557</v>
      </c>
      <c r="DE31" s="571"/>
      <c r="DF31" s="571"/>
      <c r="DG31" s="571"/>
      <c r="DH31" s="571"/>
      <c r="DI31" s="571"/>
      <c r="DJ31" s="571"/>
      <c r="DK31" s="572"/>
      <c r="DL31" s="558">
        <v>180557</v>
      </c>
      <c r="DM31" s="571"/>
      <c r="DN31" s="571"/>
      <c r="DO31" s="571"/>
      <c r="DP31" s="571"/>
      <c r="DQ31" s="571"/>
      <c r="DR31" s="571"/>
      <c r="DS31" s="571"/>
      <c r="DT31" s="571"/>
      <c r="DU31" s="571"/>
      <c r="DV31" s="572"/>
      <c r="DW31" s="555">
        <v>0.5</v>
      </c>
      <c r="DX31" s="573"/>
      <c r="DY31" s="573"/>
      <c r="DZ31" s="573"/>
      <c r="EA31" s="573"/>
      <c r="EB31" s="573"/>
      <c r="EC31" s="594"/>
    </row>
    <row r="32" spans="2:133" ht="11.25" customHeight="1" x14ac:dyDescent="0.15">
      <c r="B32" s="643" t="s">
        <v>284</v>
      </c>
      <c r="C32" s="644"/>
      <c r="D32" s="644"/>
      <c r="E32" s="644"/>
      <c r="F32" s="644"/>
      <c r="G32" s="644"/>
      <c r="H32" s="644"/>
      <c r="I32" s="644"/>
      <c r="J32" s="644"/>
      <c r="K32" s="644"/>
      <c r="L32" s="644"/>
      <c r="M32" s="644"/>
      <c r="N32" s="644"/>
      <c r="O32" s="644"/>
      <c r="P32" s="644"/>
      <c r="Q32" s="645"/>
      <c r="R32" s="552" t="s">
        <v>209</v>
      </c>
      <c r="S32" s="553"/>
      <c r="T32" s="553"/>
      <c r="U32" s="553"/>
      <c r="V32" s="553"/>
      <c r="W32" s="553"/>
      <c r="X32" s="553"/>
      <c r="Y32" s="554"/>
      <c r="Z32" s="585" t="s">
        <v>209</v>
      </c>
      <c r="AA32" s="585"/>
      <c r="AB32" s="585"/>
      <c r="AC32" s="585"/>
      <c r="AD32" s="586" t="s">
        <v>203</v>
      </c>
      <c r="AE32" s="586"/>
      <c r="AF32" s="586"/>
      <c r="AG32" s="586"/>
      <c r="AH32" s="586"/>
      <c r="AI32" s="586"/>
      <c r="AJ32" s="586"/>
      <c r="AK32" s="586"/>
      <c r="AL32" s="555" t="s">
        <v>203</v>
      </c>
      <c r="AM32" s="556"/>
      <c r="AN32" s="556"/>
      <c r="AO32" s="587"/>
      <c r="AP32" s="630"/>
      <c r="AQ32" s="631"/>
      <c r="AR32" s="631"/>
      <c r="AS32" s="631"/>
      <c r="AT32" s="635"/>
      <c r="AU32" s="140" t="s">
        <v>285</v>
      </c>
      <c r="AV32" s="140"/>
      <c r="AW32" s="140"/>
      <c r="AX32" s="549" t="s">
        <v>286</v>
      </c>
      <c r="AY32" s="550"/>
      <c r="AZ32" s="550"/>
      <c r="BA32" s="550"/>
      <c r="BB32" s="550"/>
      <c r="BC32" s="550"/>
      <c r="BD32" s="550"/>
      <c r="BE32" s="550"/>
      <c r="BF32" s="551"/>
      <c r="BG32" s="625">
        <v>98.9</v>
      </c>
      <c r="BH32" s="571"/>
      <c r="BI32" s="571"/>
      <c r="BJ32" s="571"/>
      <c r="BK32" s="571"/>
      <c r="BL32" s="571"/>
      <c r="BM32" s="556">
        <v>97.9</v>
      </c>
      <c r="BN32" s="617"/>
      <c r="BO32" s="617"/>
      <c r="BP32" s="617"/>
      <c r="BQ32" s="598"/>
      <c r="BR32" s="625">
        <v>99.3</v>
      </c>
      <c r="BS32" s="571"/>
      <c r="BT32" s="571"/>
      <c r="BU32" s="571"/>
      <c r="BV32" s="571"/>
      <c r="BW32" s="571"/>
      <c r="BX32" s="556">
        <v>98.5</v>
      </c>
      <c r="BY32" s="617"/>
      <c r="BZ32" s="617"/>
      <c r="CA32" s="617"/>
      <c r="CB32" s="598"/>
      <c r="CD32" s="641"/>
      <c r="CE32" s="642"/>
      <c r="CF32" s="591" t="s">
        <v>287</v>
      </c>
      <c r="CG32" s="592"/>
      <c r="CH32" s="592"/>
      <c r="CI32" s="592"/>
      <c r="CJ32" s="592"/>
      <c r="CK32" s="592"/>
      <c r="CL32" s="592"/>
      <c r="CM32" s="592"/>
      <c r="CN32" s="592"/>
      <c r="CO32" s="592"/>
      <c r="CP32" s="592"/>
      <c r="CQ32" s="593"/>
      <c r="CR32" s="552" t="s">
        <v>203</v>
      </c>
      <c r="CS32" s="553"/>
      <c r="CT32" s="553"/>
      <c r="CU32" s="553"/>
      <c r="CV32" s="553"/>
      <c r="CW32" s="553"/>
      <c r="CX32" s="553"/>
      <c r="CY32" s="554"/>
      <c r="CZ32" s="555" t="s">
        <v>203</v>
      </c>
      <c r="DA32" s="573"/>
      <c r="DB32" s="573"/>
      <c r="DC32" s="574"/>
      <c r="DD32" s="558" t="s">
        <v>203</v>
      </c>
      <c r="DE32" s="553"/>
      <c r="DF32" s="553"/>
      <c r="DG32" s="553"/>
      <c r="DH32" s="553"/>
      <c r="DI32" s="553"/>
      <c r="DJ32" s="553"/>
      <c r="DK32" s="554"/>
      <c r="DL32" s="558" t="s">
        <v>209</v>
      </c>
      <c r="DM32" s="553"/>
      <c r="DN32" s="553"/>
      <c r="DO32" s="553"/>
      <c r="DP32" s="553"/>
      <c r="DQ32" s="553"/>
      <c r="DR32" s="553"/>
      <c r="DS32" s="553"/>
      <c r="DT32" s="553"/>
      <c r="DU32" s="553"/>
      <c r="DV32" s="554"/>
      <c r="DW32" s="555" t="s">
        <v>203</v>
      </c>
      <c r="DX32" s="573"/>
      <c r="DY32" s="573"/>
      <c r="DZ32" s="573"/>
      <c r="EA32" s="573"/>
      <c r="EB32" s="573"/>
      <c r="EC32" s="594"/>
    </row>
    <row r="33" spans="2:133" ht="11.25" customHeight="1" x14ac:dyDescent="0.15">
      <c r="B33" s="549" t="s">
        <v>288</v>
      </c>
      <c r="C33" s="550"/>
      <c r="D33" s="550"/>
      <c r="E33" s="550"/>
      <c r="F33" s="550"/>
      <c r="G33" s="550"/>
      <c r="H33" s="550"/>
      <c r="I33" s="550"/>
      <c r="J33" s="550"/>
      <c r="K33" s="550"/>
      <c r="L33" s="550"/>
      <c r="M33" s="550"/>
      <c r="N33" s="550"/>
      <c r="O33" s="550"/>
      <c r="P33" s="550"/>
      <c r="Q33" s="551"/>
      <c r="R33" s="552">
        <v>10922299</v>
      </c>
      <c r="S33" s="553"/>
      <c r="T33" s="553"/>
      <c r="U33" s="553"/>
      <c r="V33" s="553"/>
      <c r="W33" s="553"/>
      <c r="X33" s="553"/>
      <c r="Y33" s="554"/>
      <c r="Z33" s="585">
        <v>11.7</v>
      </c>
      <c r="AA33" s="585"/>
      <c r="AB33" s="585"/>
      <c r="AC33" s="585"/>
      <c r="AD33" s="586" t="s">
        <v>203</v>
      </c>
      <c r="AE33" s="586"/>
      <c r="AF33" s="586"/>
      <c r="AG33" s="586"/>
      <c r="AH33" s="586"/>
      <c r="AI33" s="586"/>
      <c r="AJ33" s="586"/>
      <c r="AK33" s="586"/>
      <c r="AL33" s="555" t="s">
        <v>203</v>
      </c>
      <c r="AM33" s="556"/>
      <c r="AN33" s="556"/>
      <c r="AO33" s="587"/>
      <c r="AP33" s="632"/>
      <c r="AQ33" s="633"/>
      <c r="AR33" s="633"/>
      <c r="AS33" s="633"/>
      <c r="AT33" s="636"/>
      <c r="AU33" s="142"/>
      <c r="AV33" s="142"/>
      <c r="AW33" s="142"/>
      <c r="AX33" s="533" t="s">
        <v>289</v>
      </c>
      <c r="AY33" s="534"/>
      <c r="AZ33" s="534"/>
      <c r="BA33" s="534"/>
      <c r="BB33" s="534"/>
      <c r="BC33" s="534"/>
      <c r="BD33" s="534"/>
      <c r="BE33" s="534"/>
      <c r="BF33" s="535"/>
      <c r="BG33" s="616">
        <v>99.5</v>
      </c>
      <c r="BH33" s="537"/>
      <c r="BI33" s="537"/>
      <c r="BJ33" s="537"/>
      <c r="BK33" s="537"/>
      <c r="BL33" s="537"/>
      <c r="BM33" s="579">
        <v>99.1</v>
      </c>
      <c r="BN33" s="537"/>
      <c r="BO33" s="537"/>
      <c r="BP33" s="537"/>
      <c r="BQ33" s="581"/>
      <c r="BR33" s="616">
        <v>99.5</v>
      </c>
      <c r="BS33" s="537"/>
      <c r="BT33" s="537"/>
      <c r="BU33" s="537"/>
      <c r="BV33" s="537"/>
      <c r="BW33" s="537"/>
      <c r="BX33" s="579">
        <v>99.2</v>
      </c>
      <c r="BY33" s="537"/>
      <c r="BZ33" s="537"/>
      <c r="CA33" s="537"/>
      <c r="CB33" s="581"/>
      <c r="CD33" s="591" t="s">
        <v>290</v>
      </c>
      <c r="CE33" s="592"/>
      <c r="CF33" s="592"/>
      <c r="CG33" s="592"/>
      <c r="CH33" s="592"/>
      <c r="CI33" s="592"/>
      <c r="CJ33" s="592"/>
      <c r="CK33" s="592"/>
      <c r="CL33" s="592"/>
      <c r="CM33" s="592"/>
      <c r="CN33" s="592"/>
      <c r="CO33" s="592"/>
      <c r="CP33" s="592"/>
      <c r="CQ33" s="593"/>
      <c r="CR33" s="552">
        <v>46737694</v>
      </c>
      <c r="CS33" s="571"/>
      <c r="CT33" s="571"/>
      <c r="CU33" s="571"/>
      <c r="CV33" s="571"/>
      <c r="CW33" s="571"/>
      <c r="CX33" s="571"/>
      <c r="CY33" s="572"/>
      <c r="CZ33" s="555">
        <v>52</v>
      </c>
      <c r="DA33" s="573"/>
      <c r="DB33" s="573"/>
      <c r="DC33" s="574"/>
      <c r="DD33" s="558">
        <v>20942062</v>
      </c>
      <c r="DE33" s="571"/>
      <c r="DF33" s="571"/>
      <c r="DG33" s="571"/>
      <c r="DH33" s="571"/>
      <c r="DI33" s="571"/>
      <c r="DJ33" s="571"/>
      <c r="DK33" s="572"/>
      <c r="DL33" s="558">
        <v>15917125</v>
      </c>
      <c r="DM33" s="571"/>
      <c r="DN33" s="571"/>
      <c r="DO33" s="571"/>
      <c r="DP33" s="571"/>
      <c r="DQ33" s="571"/>
      <c r="DR33" s="571"/>
      <c r="DS33" s="571"/>
      <c r="DT33" s="571"/>
      <c r="DU33" s="571"/>
      <c r="DV33" s="572"/>
      <c r="DW33" s="555">
        <v>44.4</v>
      </c>
      <c r="DX33" s="573"/>
      <c r="DY33" s="573"/>
      <c r="DZ33" s="573"/>
      <c r="EA33" s="573"/>
      <c r="EB33" s="573"/>
      <c r="EC33" s="594"/>
    </row>
    <row r="34" spans="2:133" ht="11.25" customHeight="1" x14ac:dyDescent="0.15">
      <c r="B34" s="549" t="s">
        <v>291</v>
      </c>
      <c r="C34" s="550"/>
      <c r="D34" s="550"/>
      <c r="E34" s="550"/>
      <c r="F34" s="550"/>
      <c r="G34" s="550"/>
      <c r="H34" s="550"/>
      <c r="I34" s="550"/>
      <c r="J34" s="550"/>
      <c r="K34" s="550"/>
      <c r="L34" s="550"/>
      <c r="M34" s="550"/>
      <c r="N34" s="550"/>
      <c r="O34" s="550"/>
      <c r="P34" s="550"/>
      <c r="Q34" s="551"/>
      <c r="R34" s="552">
        <v>145824</v>
      </c>
      <c r="S34" s="553"/>
      <c r="T34" s="553"/>
      <c r="U34" s="553"/>
      <c r="V34" s="553"/>
      <c r="W34" s="553"/>
      <c r="X34" s="553"/>
      <c r="Y34" s="554"/>
      <c r="Z34" s="585">
        <v>0.2</v>
      </c>
      <c r="AA34" s="585"/>
      <c r="AB34" s="585"/>
      <c r="AC34" s="585"/>
      <c r="AD34" s="586">
        <v>108671</v>
      </c>
      <c r="AE34" s="586"/>
      <c r="AF34" s="586"/>
      <c r="AG34" s="586"/>
      <c r="AH34" s="586"/>
      <c r="AI34" s="586"/>
      <c r="AJ34" s="586"/>
      <c r="AK34" s="586"/>
      <c r="AL34" s="555">
        <v>0.3</v>
      </c>
      <c r="AM34" s="556"/>
      <c r="AN34" s="556"/>
      <c r="AO34" s="587"/>
      <c r="AP34" s="143"/>
      <c r="AQ34" s="144"/>
      <c r="AR34" s="140"/>
      <c r="AS34" s="141"/>
      <c r="AT34" s="141"/>
      <c r="AU34" s="141"/>
      <c r="AV34" s="141"/>
      <c r="AW34" s="141"/>
      <c r="AX34" s="141"/>
      <c r="AY34" s="141"/>
      <c r="AZ34" s="141"/>
      <c r="BA34" s="141"/>
      <c r="BB34" s="141"/>
      <c r="BC34" s="141"/>
      <c r="BD34" s="141"/>
      <c r="BE34" s="141"/>
      <c r="BF34" s="141"/>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D34" s="591" t="s">
        <v>292</v>
      </c>
      <c r="CE34" s="592"/>
      <c r="CF34" s="592"/>
      <c r="CG34" s="592"/>
      <c r="CH34" s="592"/>
      <c r="CI34" s="592"/>
      <c r="CJ34" s="592"/>
      <c r="CK34" s="592"/>
      <c r="CL34" s="592"/>
      <c r="CM34" s="592"/>
      <c r="CN34" s="592"/>
      <c r="CO34" s="592"/>
      <c r="CP34" s="592"/>
      <c r="CQ34" s="593"/>
      <c r="CR34" s="552">
        <v>10313526</v>
      </c>
      <c r="CS34" s="553"/>
      <c r="CT34" s="553"/>
      <c r="CU34" s="553"/>
      <c r="CV34" s="553"/>
      <c r="CW34" s="553"/>
      <c r="CX34" s="553"/>
      <c r="CY34" s="554"/>
      <c r="CZ34" s="555">
        <v>11.5</v>
      </c>
      <c r="DA34" s="573"/>
      <c r="DB34" s="573"/>
      <c r="DC34" s="574"/>
      <c r="DD34" s="558">
        <v>6943724</v>
      </c>
      <c r="DE34" s="553"/>
      <c r="DF34" s="553"/>
      <c r="DG34" s="553"/>
      <c r="DH34" s="553"/>
      <c r="DI34" s="553"/>
      <c r="DJ34" s="553"/>
      <c r="DK34" s="554"/>
      <c r="DL34" s="558">
        <v>6046325</v>
      </c>
      <c r="DM34" s="553"/>
      <c r="DN34" s="553"/>
      <c r="DO34" s="553"/>
      <c r="DP34" s="553"/>
      <c r="DQ34" s="553"/>
      <c r="DR34" s="553"/>
      <c r="DS34" s="553"/>
      <c r="DT34" s="553"/>
      <c r="DU34" s="553"/>
      <c r="DV34" s="554"/>
      <c r="DW34" s="555">
        <v>16.899999999999999</v>
      </c>
      <c r="DX34" s="573"/>
      <c r="DY34" s="573"/>
      <c r="DZ34" s="573"/>
      <c r="EA34" s="573"/>
      <c r="EB34" s="573"/>
      <c r="EC34" s="594"/>
    </row>
    <row r="35" spans="2:133" ht="11.25" customHeight="1" x14ac:dyDescent="0.15">
      <c r="B35" s="549" t="s">
        <v>293</v>
      </c>
      <c r="C35" s="550"/>
      <c r="D35" s="550"/>
      <c r="E35" s="550"/>
      <c r="F35" s="550"/>
      <c r="G35" s="550"/>
      <c r="H35" s="550"/>
      <c r="I35" s="550"/>
      <c r="J35" s="550"/>
      <c r="K35" s="550"/>
      <c r="L35" s="550"/>
      <c r="M35" s="550"/>
      <c r="N35" s="550"/>
      <c r="O35" s="550"/>
      <c r="P35" s="550"/>
      <c r="Q35" s="551"/>
      <c r="R35" s="552">
        <v>135431</v>
      </c>
      <c r="S35" s="553"/>
      <c r="T35" s="553"/>
      <c r="U35" s="553"/>
      <c r="V35" s="553"/>
      <c r="W35" s="553"/>
      <c r="X35" s="553"/>
      <c r="Y35" s="554"/>
      <c r="Z35" s="585">
        <v>0.1</v>
      </c>
      <c r="AA35" s="585"/>
      <c r="AB35" s="585"/>
      <c r="AC35" s="585"/>
      <c r="AD35" s="586" t="s">
        <v>203</v>
      </c>
      <c r="AE35" s="586"/>
      <c r="AF35" s="586"/>
      <c r="AG35" s="586"/>
      <c r="AH35" s="586"/>
      <c r="AI35" s="586"/>
      <c r="AJ35" s="586"/>
      <c r="AK35" s="586"/>
      <c r="AL35" s="555" t="s">
        <v>203</v>
      </c>
      <c r="AM35" s="556"/>
      <c r="AN35" s="556"/>
      <c r="AO35" s="587"/>
      <c r="AP35" s="145"/>
      <c r="AQ35" s="613" t="s">
        <v>294</v>
      </c>
      <c r="AR35" s="614"/>
      <c r="AS35" s="614"/>
      <c r="AT35" s="614"/>
      <c r="AU35" s="614"/>
      <c r="AV35" s="614"/>
      <c r="AW35" s="614"/>
      <c r="AX35" s="614"/>
      <c r="AY35" s="614"/>
      <c r="AZ35" s="614"/>
      <c r="BA35" s="614"/>
      <c r="BB35" s="614"/>
      <c r="BC35" s="614"/>
      <c r="BD35" s="614"/>
      <c r="BE35" s="614"/>
      <c r="BF35" s="615"/>
      <c r="BG35" s="613" t="s">
        <v>295</v>
      </c>
      <c r="BH35" s="614"/>
      <c r="BI35" s="614"/>
      <c r="BJ35" s="614"/>
      <c r="BK35" s="614"/>
      <c r="BL35" s="614"/>
      <c r="BM35" s="614"/>
      <c r="BN35" s="614"/>
      <c r="BO35" s="614"/>
      <c r="BP35" s="614"/>
      <c r="BQ35" s="614"/>
      <c r="BR35" s="614"/>
      <c r="BS35" s="614"/>
      <c r="BT35" s="614"/>
      <c r="BU35" s="614"/>
      <c r="BV35" s="614"/>
      <c r="BW35" s="614"/>
      <c r="BX35" s="614"/>
      <c r="BY35" s="614"/>
      <c r="BZ35" s="614"/>
      <c r="CA35" s="614"/>
      <c r="CB35" s="615"/>
      <c r="CD35" s="591" t="s">
        <v>296</v>
      </c>
      <c r="CE35" s="592"/>
      <c r="CF35" s="592"/>
      <c r="CG35" s="592"/>
      <c r="CH35" s="592"/>
      <c r="CI35" s="592"/>
      <c r="CJ35" s="592"/>
      <c r="CK35" s="592"/>
      <c r="CL35" s="592"/>
      <c r="CM35" s="592"/>
      <c r="CN35" s="592"/>
      <c r="CO35" s="592"/>
      <c r="CP35" s="592"/>
      <c r="CQ35" s="593"/>
      <c r="CR35" s="552">
        <v>231510</v>
      </c>
      <c r="CS35" s="571"/>
      <c r="CT35" s="571"/>
      <c r="CU35" s="571"/>
      <c r="CV35" s="571"/>
      <c r="CW35" s="571"/>
      <c r="CX35" s="571"/>
      <c r="CY35" s="572"/>
      <c r="CZ35" s="555">
        <v>0.3</v>
      </c>
      <c r="DA35" s="573"/>
      <c r="DB35" s="573"/>
      <c r="DC35" s="574"/>
      <c r="DD35" s="558">
        <v>171331</v>
      </c>
      <c r="DE35" s="571"/>
      <c r="DF35" s="571"/>
      <c r="DG35" s="571"/>
      <c r="DH35" s="571"/>
      <c r="DI35" s="571"/>
      <c r="DJ35" s="571"/>
      <c r="DK35" s="572"/>
      <c r="DL35" s="558">
        <v>171331</v>
      </c>
      <c r="DM35" s="571"/>
      <c r="DN35" s="571"/>
      <c r="DO35" s="571"/>
      <c r="DP35" s="571"/>
      <c r="DQ35" s="571"/>
      <c r="DR35" s="571"/>
      <c r="DS35" s="571"/>
      <c r="DT35" s="571"/>
      <c r="DU35" s="571"/>
      <c r="DV35" s="572"/>
      <c r="DW35" s="555">
        <v>0.5</v>
      </c>
      <c r="DX35" s="573"/>
      <c r="DY35" s="573"/>
      <c r="DZ35" s="573"/>
      <c r="EA35" s="573"/>
      <c r="EB35" s="573"/>
      <c r="EC35" s="594"/>
    </row>
    <row r="36" spans="2:133" ht="11.25" customHeight="1" x14ac:dyDescent="0.15">
      <c r="B36" s="549" t="s">
        <v>297</v>
      </c>
      <c r="C36" s="550"/>
      <c r="D36" s="550"/>
      <c r="E36" s="550"/>
      <c r="F36" s="550"/>
      <c r="G36" s="550"/>
      <c r="H36" s="550"/>
      <c r="I36" s="550"/>
      <c r="J36" s="550"/>
      <c r="K36" s="550"/>
      <c r="L36" s="550"/>
      <c r="M36" s="550"/>
      <c r="N36" s="550"/>
      <c r="O36" s="550"/>
      <c r="P36" s="550"/>
      <c r="Q36" s="551"/>
      <c r="R36" s="552">
        <v>2636443</v>
      </c>
      <c r="S36" s="553"/>
      <c r="T36" s="553"/>
      <c r="U36" s="553"/>
      <c r="V36" s="553"/>
      <c r="W36" s="553"/>
      <c r="X36" s="553"/>
      <c r="Y36" s="554"/>
      <c r="Z36" s="585">
        <v>2.8</v>
      </c>
      <c r="AA36" s="585"/>
      <c r="AB36" s="585"/>
      <c r="AC36" s="585"/>
      <c r="AD36" s="586" t="s">
        <v>203</v>
      </c>
      <c r="AE36" s="586"/>
      <c r="AF36" s="586"/>
      <c r="AG36" s="586"/>
      <c r="AH36" s="586"/>
      <c r="AI36" s="586"/>
      <c r="AJ36" s="586"/>
      <c r="AK36" s="586"/>
      <c r="AL36" s="555" t="s">
        <v>203</v>
      </c>
      <c r="AM36" s="556"/>
      <c r="AN36" s="556"/>
      <c r="AO36" s="587"/>
      <c r="AP36" s="145"/>
      <c r="AQ36" s="604" t="s">
        <v>298</v>
      </c>
      <c r="AR36" s="605"/>
      <c r="AS36" s="605"/>
      <c r="AT36" s="605"/>
      <c r="AU36" s="605"/>
      <c r="AV36" s="605"/>
      <c r="AW36" s="605"/>
      <c r="AX36" s="605"/>
      <c r="AY36" s="606"/>
      <c r="AZ36" s="607">
        <v>9324936</v>
      </c>
      <c r="BA36" s="608"/>
      <c r="BB36" s="608"/>
      <c r="BC36" s="608"/>
      <c r="BD36" s="608"/>
      <c r="BE36" s="608"/>
      <c r="BF36" s="609"/>
      <c r="BG36" s="610" t="s">
        <v>299</v>
      </c>
      <c r="BH36" s="611"/>
      <c r="BI36" s="611"/>
      <c r="BJ36" s="611"/>
      <c r="BK36" s="611"/>
      <c r="BL36" s="611"/>
      <c r="BM36" s="611"/>
      <c r="BN36" s="611"/>
      <c r="BO36" s="611"/>
      <c r="BP36" s="611"/>
      <c r="BQ36" s="611"/>
      <c r="BR36" s="611"/>
      <c r="BS36" s="611"/>
      <c r="BT36" s="611"/>
      <c r="BU36" s="612"/>
      <c r="BV36" s="607">
        <v>139772</v>
      </c>
      <c r="BW36" s="608"/>
      <c r="BX36" s="608"/>
      <c r="BY36" s="608"/>
      <c r="BZ36" s="608"/>
      <c r="CA36" s="608"/>
      <c r="CB36" s="609"/>
      <c r="CD36" s="591" t="s">
        <v>300</v>
      </c>
      <c r="CE36" s="592"/>
      <c r="CF36" s="592"/>
      <c r="CG36" s="592"/>
      <c r="CH36" s="592"/>
      <c r="CI36" s="592"/>
      <c r="CJ36" s="592"/>
      <c r="CK36" s="592"/>
      <c r="CL36" s="592"/>
      <c r="CM36" s="592"/>
      <c r="CN36" s="592"/>
      <c r="CO36" s="592"/>
      <c r="CP36" s="592"/>
      <c r="CQ36" s="593"/>
      <c r="CR36" s="552">
        <v>27243208</v>
      </c>
      <c r="CS36" s="553"/>
      <c r="CT36" s="553"/>
      <c r="CU36" s="553"/>
      <c r="CV36" s="553"/>
      <c r="CW36" s="553"/>
      <c r="CX36" s="553"/>
      <c r="CY36" s="554"/>
      <c r="CZ36" s="555">
        <v>30.3</v>
      </c>
      <c r="DA36" s="573"/>
      <c r="DB36" s="573"/>
      <c r="DC36" s="574"/>
      <c r="DD36" s="558">
        <v>6253626</v>
      </c>
      <c r="DE36" s="553"/>
      <c r="DF36" s="553"/>
      <c r="DG36" s="553"/>
      <c r="DH36" s="553"/>
      <c r="DI36" s="553"/>
      <c r="DJ36" s="553"/>
      <c r="DK36" s="554"/>
      <c r="DL36" s="558">
        <v>4770577</v>
      </c>
      <c r="DM36" s="553"/>
      <c r="DN36" s="553"/>
      <c r="DO36" s="553"/>
      <c r="DP36" s="553"/>
      <c r="DQ36" s="553"/>
      <c r="DR36" s="553"/>
      <c r="DS36" s="553"/>
      <c r="DT36" s="553"/>
      <c r="DU36" s="553"/>
      <c r="DV36" s="554"/>
      <c r="DW36" s="555">
        <v>13.3</v>
      </c>
      <c r="DX36" s="573"/>
      <c r="DY36" s="573"/>
      <c r="DZ36" s="573"/>
      <c r="EA36" s="573"/>
      <c r="EB36" s="573"/>
      <c r="EC36" s="594"/>
    </row>
    <row r="37" spans="2:133" ht="11.25" customHeight="1" x14ac:dyDescent="0.15">
      <c r="B37" s="549" t="s">
        <v>301</v>
      </c>
      <c r="C37" s="550"/>
      <c r="D37" s="550"/>
      <c r="E37" s="550"/>
      <c r="F37" s="550"/>
      <c r="G37" s="550"/>
      <c r="H37" s="550"/>
      <c r="I37" s="550"/>
      <c r="J37" s="550"/>
      <c r="K37" s="550"/>
      <c r="L37" s="550"/>
      <c r="M37" s="550"/>
      <c r="N37" s="550"/>
      <c r="O37" s="550"/>
      <c r="P37" s="550"/>
      <c r="Q37" s="551"/>
      <c r="R37" s="552">
        <v>1975640</v>
      </c>
      <c r="S37" s="553"/>
      <c r="T37" s="553"/>
      <c r="U37" s="553"/>
      <c r="V37" s="553"/>
      <c r="W37" s="553"/>
      <c r="X37" s="553"/>
      <c r="Y37" s="554"/>
      <c r="Z37" s="585">
        <v>2.1</v>
      </c>
      <c r="AA37" s="585"/>
      <c r="AB37" s="585"/>
      <c r="AC37" s="585"/>
      <c r="AD37" s="586" t="s">
        <v>203</v>
      </c>
      <c r="AE37" s="586"/>
      <c r="AF37" s="586"/>
      <c r="AG37" s="586"/>
      <c r="AH37" s="586"/>
      <c r="AI37" s="586"/>
      <c r="AJ37" s="586"/>
      <c r="AK37" s="586"/>
      <c r="AL37" s="555" t="s">
        <v>209</v>
      </c>
      <c r="AM37" s="556"/>
      <c r="AN37" s="556"/>
      <c r="AO37" s="587"/>
      <c r="AQ37" s="595" t="s">
        <v>302</v>
      </c>
      <c r="AR37" s="596"/>
      <c r="AS37" s="596"/>
      <c r="AT37" s="596"/>
      <c r="AU37" s="596"/>
      <c r="AV37" s="596"/>
      <c r="AW37" s="596"/>
      <c r="AX37" s="596"/>
      <c r="AY37" s="597"/>
      <c r="AZ37" s="552">
        <v>1567512</v>
      </c>
      <c r="BA37" s="553"/>
      <c r="BB37" s="553"/>
      <c r="BC37" s="553"/>
      <c r="BD37" s="571"/>
      <c r="BE37" s="571"/>
      <c r="BF37" s="598"/>
      <c r="BG37" s="591" t="s">
        <v>303</v>
      </c>
      <c r="BH37" s="592"/>
      <c r="BI37" s="592"/>
      <c r="BJ37" s="592"/>
      <c r="BK37" s="592"/>
      <c r="BL37" s="592"/>
      <c r="BM37" s="592"/>
      <c r="BN37" s="592"/>
      <c r="BO37" s="592"/>
      <c r="BP37" s="592"/>
      <c r="BQ37" s="592"/>
      <c r="BR37" s="592"/>
      <c r="BS37" s="592"/>
      <c r="BT37" s="592"/>
      <c r="BU37" s="593"/>
      <c r="BV37" s="552">
        <v>-1260172</v>
      </c>
      <c r="BW37" s="553"/>
      <c r="BX37" s="553"/>
      <c r="BY37" s="553"/>
      <c r="BZ37" s="553"/>
      <c r="CA37" s="553"/>
      <c r="CB37" s="599"/>
      <c r="CD37" s="591" t="s">
        <v>304</v>
      </c>
      <c r="CE37" s="592"/>
      <c r="CF37" s="592"/>
      <c r="CG37" s="592"/>
      <c r="CH37" s="592"/>
      <c r="CI37" s="592"/>
      <c r="CJ37" s="592"/>
      <c r="CK37" s="592"/>
      <c r="CL37" s="592"/>
      <c r="CM37" s="592"/>
      <c r="CN37" s="592"/>
      <c r="CO37" s="592"/>
      <c r="CP37" s="592"/>
      <c r="CQ37" s="593"/>
      <c r="CR37" s="552">
        <v>720707</v>
      </c>
      <c r="CS37" s="571"/>
      <c r="CT37" s="571"/>
      <c r="CU37" s="571"/>
      <c r="CV37" s="571"/>
      <c r="CW37" s="571"/>
      <c r="CX37" s="571"/>
      <c r="CY37" s="572"/>
      <c r="CZ37" s="555">
        <v>0.8</v>
      </c>
      <c r="DA37" s="573"/>
      <c r="DB37" s="573"/>
      <c r="DC37" s="574"/>
      <c r="DD37" s="558">
        <v>600285</v>
      </c>
      <c r="DE37" s="571"/>
      <c r="DF37" s="571"/>
      <c r="DG37" s="571"/>
      <c r="DH37" s="571"/>
      <c r="DI37" s="571"/>
      <c r="DJ37" s="571"/>
      <c r="DK37" s="572"/>
      <c r="DL37" s="558">
        <v>460414</v>
      </c>
      <c r="DM37" s="571"/>
      <c r="DN37" s="571"/>
      <c r="DO37" s="571"/>
      <c r="DP37" s="571"/>
      <c r="DQ37" s="571"/>
      <c r="DR37" s="571"/>
      <c r="DS37" s="571"/>
      <c r="DT37" s="571"/>
      <c r="DU37" s="571"/>
      <c r="DV37" s="572"/>
      <c r="DW37" s="555">
        <v>1.3</v>
      </c>
      <c r="DX37" s="573"/>
      <c r="DY37" s="573"/>
      <c r="DZ37" s="573"/>
      <c r="EA37" s="573"/>
      <c r="EB37" s="573"/>
      <c r="EC37" s="594"/>
    </row>
    <row r="38" spans="2:133" ht="11.25" customHeight="1" x14ac:dyDescent="0.15">
      <c r="B38" s="549" t="s">
        <v>305</v>
      </c>
      <c r="C38" s="550"/>
      <c r="D38" s="550"/>
      <c r="E38" s="550"/>
      <c r="F38" s="550"/>
      <c r="G38" s="550"/>
      <c r="H38" s="550"/>
      <c r="I38" s="550"/>
      <c r="J38" s="550"/>
      <c r="K38" s="550"/>
      <c r="L38" s="550"/>
      <c r="M38" s="550"/>
      <c r="N38" s="550"/>
      <c r="O38" s="550"/>
      <c r="P38" s="550"/>
      <c r="Q38" s="551"/>
      <c r="R38" s="552">
        <v>1404419</v>
      </c>
      <c r="S38" s="553"/>
      <c r="T38" s="553"/>
      <c r="U38" s="553"/>
      <c r="V38" s="553"/>
      <c r="W38" s="553"/>
      <c r="X38" s="553"/>
      <c r="Y38" s="554"/>
      <c r="Z38" s="585">
        <v>1.5</v>
      </c>
      <c r="AA38" s="585"/>
      <c r="AB38" s="585"/>
      <c r="AC38" s="585"/>
      <c r="AD38" s="586">
        <v>25</v>
      </c>
      <c r="AE38" s="586"/>
      <c r="AF38" s="586"/>
      <c r="AG38" s="586"/>
      <c r="AH38" s="586"/>
      <c r="AI38" s="586"/>
      <c r="AJ38" s="586"/>
      <c r="AK38" s="586"/>
      <c r="AL38" s="555">
        <v>0</v>
      </c>
      <c r="AM38" s="556"/>
      <c r="AN38" s="556"/>
      <c r="AO38" s="587"/>
      <c r="AQ38" s="595" t="s">
        <v>306</v>
      </c>
      <c r="AR38" s="596"/>
      <c r="AS38" s="596"/>
      <c r="AT38" s="596"/>
      <c r="AU38" s="596"/>
      <c r="AV38" s="596"/>
      <c r="AW38" s="596"/>
      <c r="AX38" s="596"/>
      <c r="AY38" s="597"/>
      <c r="AZ38" s="552">
        <v>1214396</v>
      </c>
      <c r="BA38" s="553"/>
      <c r="BB38" s="553"/>
      <c r="BC38" s="553"/>
      <c r="BD38" s="571"/>
      <c r="BE38" s="571"/>
      <c r="BF38" s="598"/>
      <c r="BG38" s="591" t="s">
        <v>307</v>
      </c>
      <c r="BH38" s="592"/>
      <c r="BI38" s="592"/>
      <c r="BJ38" s="592"/>
      <c r="BK38" s="592"/>
      <c r="BL38" s="592"/>
      <c r="BM38" s="592"/>
      <c r="BN38" s="592"/>
      <c r="BO38" s="592"/>
      <c r="BP38" s="592"/>
      <c r="BQ38" s="592"/>
      <c r="BR38" s="592"/>
      <c r="BS38" s="592"/>
      <c r="BT38" s="592"/>
      <c r="BU38" s="593"/>
      <c r="BV38" s="552">
        <v>24451</v>
      </c>
      <c r="BW38" s="553"/>
      <c r="BX38" s="553"/>
      <c r="BY38" s="553"/>
      <c r="BZ38" s="553"/>
      <c r="CA38" s="553"/>
      <c r="CB38" s="599"/>
      <c r="CD38" s="591" t="s">
        <v>308</v>
      </c>
      <c r="CE38" s="592"/>
      <c r="CF38" s="592"/>
      <c r="CG38" s="592"/>
      <c r="CH38" s="592"/>
      <c r="CI38" s="592"/>
      <c r="CJ38" s="592"/>
      <c r="CK38" s="592"/>
      <c r="CL38" s="592"/>
      <c r="CM38" s="592"/>
      <c r="CN38" s="592"/>
      <c r="CO38" s="592"/>
      <c r="CP38" s="592"/>
      <c r="CQ38" s="593"/>
      <c r="CR38" s="552">
        <v>6543028</v>
      </c>
      <c r="CS38" s="553"/>
      <c r="CT38" s="553"/>
      <c r="CU38" s="553"/>
      <c r="CV38" s="553"/>
      <c r="CW38" s="553"/>
      <c r="CX38" s="553"/>
      <c r="CY38" s="554"/>
      <c r="CZ38" s="555">
        <v>7.3</v>
      </c>
      <c r="DA38" s="573"/>
      <c r="DB38" s="573"/>
      <c r="DC38" s="574"/>
      <c r="DD38" s="558">
        <v>5617680</v>
      </c>
      <c r="DE38" s="553"/>
      <c r="DF38" s="553"/>
      <c r="DG38" s="553"/>
      <c r="DH38" s="553"/>
      <c r="DI38" s="553"/>
      <c r="DJ38" s="553"/>
      <c r="DK38" s="554"/>
      <c r="DL38" s="558">
        <v>4038151</v>
      </c>
      <c r="DM38" s="553"/>
      <c r="DN38" s="553"/>
      <c r="DO38" s="553"/>
      <c r="DP38" s="553"/>
      <c r="DQ38" s="553"/>
      <c r="DR38" s="553"/>
      <c r="DS38" s="553"/>
      <c r="DT38" s="553"/>
      <c r="DU38" s="553"/>
      <c r="DV38" s="554"/>
      <c r="DW38" s="555">
        <v>11.3</v>
      </c>
      <c r="DX38" s="573"/>
      <c r="DY38" s="573"/>
      <c r="DZ38" s="573"/>
      <c r="EA38" s="573"/>
      <c r="EB38" s="573"/>
      <c r="EC38" s="594"/>
    </row>
    <row r="39" spans="2:133" ht="11.25" customHeight="1" x14ac:dyDescent="0.15">
      <c r="B39" s="549" t="s">
        <v>309</v>
      </c>
      <c r="C39" s="550"/>
      <c r="D39" s="550"/>
      <c r="E39" s="550"/>
      <c r="F39" s="550"/>
      <c r="G39" s="550"/>
      <c r="H39" s="550"/>
      <c r="I39" s="550"/>
      <c r="J39" s="550"/>
      <c r="K39" s="550"/>
      <c r="L39" s="550"/>
      <c r="M39" s="550"/>
      <c r="N39" s="550"/>
      <c r="O39" s="550"/>
      <c r="P39" s="550"/>
      <c r="Q39" s="551"/>
      <c r="R39" s="552">
        <v>3807106</v>
      </c>
      <c r="S39" s="553"/>
      <c r="T39" s="553"/>
      <c r="U39" s="553"/>
      <c r="V39" s="553"/>
      <c r="W39" s="553"/>
      <c r="X39" s="553"/>
      <c r="Y39" s="554"/>
      <c r="Z39" s="585">
        <v>4.0999999999999996</v>
      </c>
      <c r="AA39" s="585"/>
      <c r="AB39" s="585"/>
      <c r="AC39" s="585"/>
      <c r="AD39" s="586" t="s">
        <v>203</v>
      </c>
      <c r="AE39" s="586"/>
      <c r="AF39" s="586"/>
      <c r="AG39" s="586"/>
      <c r="AH39" s="586"/>
      <c r="AI39" s="586"/>
      <c r="AJ39" s="586"/>
      <c r="AK39" s="586"/>
      <c r="AL39" s="555" t="s">
        <v>209</v>
      </c>
      <c r="AM39" s="556"/>
      <c r="AN39" s="556"/>
      <c r="AO39" s="587"/>
      <c r="AQ39" s="595" t="s">
        <v>310</v>
      </c>
      <c r="AR39" s="596"/>
      <c r="AS39" s="596"/>
      <c r="AT39" s="596"/>
      <c r="AU39" s="596"/>
      <c r="AV39" s="596"/>
      <c r="AW39" s="596"/>
      <c r="AX39" s="596"/>
      <c r="AY39" s="597"/>
      <c r="AZ39" s="552" t="s">
        <v>209</v>
      </c>
      <c r="BA39" s="553"/>
      <c r="BB39" s="553"/>
      <c r="BC39" s="553"/>
      <c r="BD39" s="571"/>
      <c r="BE39" s="571"/>
      <c r="BF39" s="598"/>
      <c r="BG39" s="591" t="s">
        <v>311</v>
      </c>
      <c r="BH39" s="592"/>
      <c r="BI39" s="592"/>
      <c r="BJ39" s="592"/>
      <c r="BK39" s="592"/>
      <c r="BL39" s="592"/>
      <c r="BM39" s="592"/>
      <c r="BN39" s="592"/>
      <c r="BO39" s="592"/>
      <c r="BP39" s="592"/>
      <c r="BQ39" s="592"/>
      <c r="BR39" s="592"/>
      <c r="BS39" s="592"/>
      <c r="BT39" s="592"/>
      <c r="BU39" s="593"/>
      <c r="BV39" s="552">
        <v>35138</v>
      </c>
      <c r="BW39" s="553"/>
      <c r="BX39" s="553"/>
      <c r="BY39" s="553"/>
      <c r="BZ39" s="553"/>
      <c r="CA39" s="553"/>
      <c r="CB39" s="599"/>
      <c r="CD39" s="591" t="s">
        <v>312</v>
      </c>
      <c r="CE39" s="592"/>
      <c r="CF39" s="592"/>
      <c r="CG39" s="592"/>
      <c r="CH39" s="592"/>
      <c r="CI39" s="592"/>
      <c r="CJ39" s="592"/>
      <c r="CK39" s="592"/>
      <c r="CL39" s="592"/>
      <c r="CM39" s="592"/>
      <c r="CN39" s="592"/>
      <c r="CO39" s="592"/>
      <c r="CP39" s="592"/>
      <c r="CQ39" s="593"/>
      <c r="CR39" s="552">
        <v>1484681</v>
      </c>
      <c r="CS39" s="571"/>
      <c r="CT39" s="571"/>
      <c r="CU39" s="571"/>
      <c r="CV39" s="571"/>
      <c r="CW39" s="571"/>
      <c r="CX39" s="571"/>
      <c r="CY39" s="572"/>
      <c r="CZ39" s="555">
        <v>1.7</v>
      </c>
      <c r="DA39" s="573"/>
      <c r="DB39" s="573"/>
      <c r="DC39" s="574"/>
      <c r="DD39" s="558">
        <v>1033960</v>
      </c>
      <c r="DE39" s="571"/>
      <c r="DF39" s="571"/>
      <c r="DG39" s="571"/>
      <c r="DH39" s="571"/>
      <c r="DI39" s="571"/>
      <c r="DJ39" s="571"/>
      <c r="DK39" s="572"/>
      <c r="DL39" s="558" t="s">
        <v>203</v>
      </c>
      <c r="DM39" s="571"/>
      <c r="DN39" s="571"/>
      <c r="DO39" s="571"/>
      <c r="DP39" s="571"/>
      <c r="DQ39" s="571"/>
      <c r="DR39" s="571"/>
      <c r="DS39" s="571"/>
      <c r="DT39" s="571"/>
      <c r="DU39" s="571"/>
      <c r="DV39" s="572"/>
      <c r="DW39" s="555" t="s">
        <v>203</v>
      </c>
      <c r="DX39" s="573"/>
      <c r="DY39" s="573"/>
      <c r="DZ39" s="573"/>
      <c r="EA39" s="573"/>
      <c r="EB39" s="573"/>
      <c r="EC39" s="594"/>
    </row>
    <row r="40" spans="2:133" ht="11.25" customHeight="1" x14ac:dyDescent="0.15">
      <c r="B40" s="549" t="s">
        <v>313</v>
      </c>
      <c r="C40" s="550"/>
      <c r="D40" s="550"/>
      <c r="E40" s="550"/>
      <c r="F40" s="550"/>
      <c r="G40" s="550"/>
      <c r="H40" s="550"/>
      <c r="I40" s="550"/>
      <c r="J40" s="550"/>
      <c r="K40" s="550"/>
      <c r="L40" s="550"/>
      <c r="M40" s="550"/>
      <c r="N40" s="550"/>
      <c r="O40" s="550"/>
      <c r="P40" s="550"/>
      <c r="Q40" s="551"/>
      <c r="R40" s="552">
        <v>55168</v>
      </c>
      <c r="S40" s="553"/>
      <c r="T40" s="553"/>
      <c r="U40" s="553"/>
      <c r="V40" s="553"/>
      <c r="W40" s="553"/>
      <c r="X40" s="553"/>
      <c r="Y40" s="554"/>
      <c r="Z40" s="585">
        <v>0.1</v>
      </c>
      <c r="AA40" s="585"/>
      <c r="AB40" s="585"/>
      <c r="AC40" s="585"/>
      <c r="AD40" s="586" t="s">
        <v>203</v>
      </c>
      <c r="AE40" s="586"/>
      <c r="AF40" s="586"/>
      <c r="AG40" s="586"/>
      <c r="AH40" s="586"/>
      <c r="AI40" s="586"/>
      <c r="AJ40" s="586"/>
      <c r="AK40" s="586"/>
      <c r="AL40" s="555" t="s">
        <v>209</v>
      </c>
      <c r="AM40" s="556"/>
      <c r="AN40" s="556"/>
      <c r="AO40" s="587"/>
      <c r="AQ40" s="595" t="s">
        <v>314</v>
      </c>
      <c r="AR40" s="596"/>
      <c r="AS40" s="596"/>
      <c r="AT40" s="596"/>
      <c r="AU40" s="596"/>
      <c r="AV40" s="596"/>
      <c r="AW40" s="596"/>
      <c r="AX40" s="596"/>
      <c r="AY40" s="597"/>
      <c r="AZ40" s="552" t="s">
        <v>203</v>
      </c>
      <c r="BA40" s="553"/>
      <c r="BB40" s="553"/>
      <c r="BC40" s="553"/>
      <c r="BD40" s="571"/>
      <c r="BE40" s="571"/>
      <c r="BF40" s="598"/>
      <c r="BG40" s="600" t="s">
        <v>315</v>
      </c>
      <c r="BH40" s="601"/>
      <c r="BI40" s="601"/>
      <c r="BJ40" s="601"/>
      <c r="BK40" s="601"/>
      <c r="BL40" s="146"/>
      <c r="BM40" s="592" t="s">
        <v>316</v>
      </c>
      <c r="BN40" s="592"/>
      <c r="BO40" s="592"/>
      <c r="BP40" s="592"/>
      <c r="BQ40" s="592"/>
      <c r="BR40" s="592"/>
      <c r="BS40" s="592"/>
      <c r="BT40" s="592"/>
      <c r="BU40" s="593"/>
      <c r="BV40" s="552">
        <v>84</v>
      </c>
      <c r="BW40" s="553"/>
      <c r="BX40" s="553"/>
      <c r="BY40" s="553"/>
      <c r="BZ40" s="553"/>
      <c r="CA40" s="553"/>
      <c r="CB40" s="599"/>
      <c r="CD40" s="591" t="s">
        <v>317</v>
      </c>
      <c r="CE40" s="592"/>
      <c r="CF40" s="592"/>
      <c r="CG40" s="592"/>
      <c r="CH40" s="592"/>
      <c r="CI40" s="592"/>
      <c r="CJ40" s="592"/>
      <c r="CK40" s="592"/>
      <c r="CL40" s="592"/>
      <c r="CM40" s="592"/>
      <c r="CN40" s="592"/>
      <c r="CO40" s="592"/>
      <c r="CP40" s="592"/>
      <c r="CQ40" s="593"/>
      <c r="CR40" s="552">
        <v>921741</v>
      </c>
      <c r="CS40" s="553"/>
      <c r="CT40" s="553"/>
      <c r="CU40" s="553"/>
      <c r="CV40" s="553"/>
      <c r="CW40" s="553"/>
      <c r="CX40" s="553"/>
      <c r="CY40" s="554"/>
      <c r="CZ40" s="555">
        <v>1</v>
      </c>
      <c r="DA40" s="573"/>
      <c r="DB40" s="573"/>
      <c r="DC40" s="574"/>
      <c r="DD40" s="558">
        <v>921741</v>
      </c>
      <c r="DE40" s="553"/>
      <c r="DF40" s="553"/>
      <c r="DG40" s="553"/>
      <c r="DH40" s="553"/>
      <c r="DI40" s="553"/>
      <c r="DJ40" s="553"/>
      <c r="DK40" s="554"/>
      <c r="DL40" s="558">
        <v>890741</v>
      </c>
      <c r="DM40" s="553"/>
      <c r="DN40" s="553"/>
      <c r="DO40" s="553"/>
      <c r="DP40" s="553"/>
      <c r="DQ40" s="553"/>
      <c r="DR40" s="553"/>
      <c r="DS40" s="553"/>
      <c r="DT40" s="553"/>
      <c r="DU40" s="553"/>
      <c r="DV40" s="554"/>
      <c r="DW40" s="555">
        <v>2.5</v>
      </c>
      <c r="DX40" s="573"/>
      <c r="DY40" s="573"/>
      <c r="DZ40" s="573"/>
      <c r="EA40" s="573"/>
      <c r="EB40" s="573"/>
      <c r="EC40" s="594"/>
    </row>
    <row r="41" spans="2:133" ht="11.25" customHeight="1" x14ac:dyDescent="0.15">
      <c r="B41" s="549" t="s">
        <v>318</v>
      </c>
      <c r="C41" s="550"/>
      <c r="D41" s="550"/>
      <c r="E41" s="550"/>
      <c r="F41" s="550"/>
      <c r="G41" s="550"/>
      <c r="H41" s="550"/>
      <c r="I41" s="550"/>
      <c r="J41" s="550"/>
      <c r="K41" s="550"/>
      <c r="L41" s="550"/>
      <c r="M41" s="550"/>
      <c r="N41" s="550"/>
      <c r="O41" s="550"/>
      <c r="P41" s="550"/>
      <c r="Q41" s="551"/>
      <c r="R41" s="552" t="s">
        <v>203</v>
      </c>
      <c r="S41" s="553"/>
      <c r="T41" s="553"/>
      <c r="U41" s="553"/>
      <c r="V41" s="553"/>
      <c r="W41" s="553"/>
      <c r="X41" s="553"/>
      <c r="Y41" s="554"/>
      <c r="Z41" s="585" t="s">
        <v>203</v>
      </c>
      <c r="AA41" s="585"/>
      <c r="AB41" s="585"/>
      <c r="AC41" s="585"/>
      <c r="AD41" s="586" t="s">
        <v>209</v>
      </c>
      <c r="AE41" s="586"/>
      <c r="AF41" s="586"/>
      <c r="AG41" s="586"/>
      <c r="AH41" s="586"/>
      <c r="AI41" s="586"/>
      <c r="AJ41" s="586"/>
      <c r="AK41" s="586"/>
      <c r="AL41" s="555" t="s">
        <v>203</v>
      </c>
      <c r="AM41" s="556"/>
      <c r="AN41" s="556"/>
      <c r="AO41" s="587"/>
      <c r="AQ41" s="595" t="s">
        <v>319</v>
      </c>
      <c r="AR41" s="596"/>
      <c r="AS41" s="596"/>
      <c r="AT41" s="596"/>
      <c r="AU41" s="596"/>
      <c r="AV41" s="596"/>
      <c r="AW41" s="596"/>
      <c r="AX41" s="596"/>
      <c r="AY41" s="597"/>
      <c r="AZ41" s="552">
        <v>2212085</v>
      </c>
      <c r="BA41" s="553"/>
      <c r="BB41" s="553"/>
      <c r="BC41" s="553"/>
      <c r="BD41" s="571"/>
      <c r="BE41" s="571"/>
      <c r="BF41" s="598"/>
      <c r="BG41" s="600"/>
      <c r="BH41" s="601"/>
      <c r="BI41" s="601"/>
      <c r="BJ41" s="601"/>
      <c r="BK41" s="601"/>
      <c r="BL41" s="146"/>
      <c r="BM41" s="592" t="s">
        <v>320</v>
      </c>
      <c r="BN41" s="592"/>
      <c r="BO41" s="592"/>
      <c r="BP41" s="592"/>
      <c r="BQ41" s="592"/>
      <c r="BR41" s="592"/>
      <c r="BS41" s="592"/>
      <c r="BT41" s="592"/>
      <c r="BU41" s="593"/>
      <c r="BV41" s="552">
        <v>2</v>
      </c>
      <c r="BW41" s="553"/>
      <c r="BX41" s="553"/>
      <c r="BY41" s="553"/>
      <c r="BZ41" s="553"/>
      <c r="CA41" s="553"/>
      <c r="CB41" s="599"/>
      <c r="CD41" s="591" t="s">
        <v>321</v>
      </c>
      <c r="CE41" s="592"/>
      <c r="CF41" s="592"/>
      <c r="CG41" s="592"/>
      <c r="CH41" s="592"/>
      <c r="CI41" s="592"/>
      <c r="CJ41" s="592"/>
      <c r="CK41" s="592"/>
      <c r="CL41" s="592"/>
      <c r="CM41" s="592"/>
      <c r="CN41" s="592"/>
      <c r="CO41" s="592"/>
      <c r="CP41" s="592"/>
      <c r="CQ41" s="593"/>
      <c r="CR41" s="552" t="s">
        <v>203</v>
      </c>
      <c r="CS41" s="571"/>
      <c r="CT41" s="571"/>
      <c r="CU41" s="571"/>
      <c r="CV41" s="571"/>
      <c r="CW41" s="571"/>
      <c r="CX41" s="571"/>
      <c r="CY41" s="572"/>
      <c r="CZ41" s="555" t="s">
        <v>203</v>
      </c>
      <c r="DA41" s="573"/>
      <c r="DB41" s="573"/>
      <c r="DC41" s="574"/>
      <c r="DD41" s="558" t="s">
        <v>209</v>
      </c>
      <c r="DE41" s="571"/>
      <c r="DF41" s="571"/>
      <c r="DG41" s="571"/>
      <c r="DH41" s="571"/>
      <c r="DI41" s="571"/>
      <c r="DJ41" s="571"/>
      <c r="DK41" s="572"/>
      <c r="DL41" s="559"/>
      <c r="DM41" s="560"/>
      <c r="DN41" s="560"/>
      <c r="DO41" s="560"/>
      <c r="DP41" s="560"/>
      <c r="DQ41" s="560"/>
      <c r="DR41" s="560"/>
      <c r="DS41" s="560"/>
      <c r="DT41" s="560"/>
      <c r="DU41" s="560"/>
      <c r="DV41" s="561"/>
      <c r="DW41" s="562"/>
      <c r="DX41" s="563"/>
      <c r="DY41" s="563"/>
      <c r="DZ41" s="563"/>
      <c r="EA41" s="563"/>
      <c r="EB41" s="563"/>
      <c r="EC41" s="564"/>
    </row>
    <row r="42" spans="2:133" ht="11.25" customHeight="1" x14ac:dyDescent="0.15">
      <c r="B42" s="549" t="s">
        <v>322</v>
      </c>
      <c r="C42" s="550"/>
      <c r="D42" s="550"/>
      <c r="E42" s="550"/>
      <c r="F42" s="550"/>
      <c r="G42" s="550"/>
      <c r="H42" s="550"/>
      <c r="I42" s="550"/>
      <c r="J42" s="550"/>
      <c r="K42" s="550"/>
      <c r="L42" s="550"/>
      <c r="M42" s="550"/>
      <c r="N42" s="550"/>
      <c r="O42" s="550"/>
      <c r="P42" s="550"/>
      <c r="Q42" s="551"/>
      <c r="R42" s="552">
        <v>1328838</v>
      </c>
      <c r="S42" s="553"/>
      <c r="T42" s="553"/>
      <c r="U42" s="553"/>
      <c r="V42" s="553"/>
      <c r="W42" s="553"/>
      <c r="X42" s="553"/>
      <c r="Y42" s="554"/>
      <c r="Z42" s="585">
        <v>1.4</v>
      </c>
      <c r="AA42" s="585"/>
      <c r="AB42" s="585"/>
      <c r="AC42" s="585"/>
      <c r="AD42" s="586" t="s">
        <v>203</v>
      </c>
      <c r="AE42" s="586"/>
      <c r="AF42" s="586"/>
      <c r="AG42" s="586"/>
      <c r="AH42" s="586"/>
      <c r="AI42" s="586"/>
      <c r="AJ42" s="586"/>
      <c r="AK42" s="586"/>
      <c r="AL42" s="555" t="s">
        <v>203</v>
      </c>
      <c r="AM42" s="556"/>
      <c r="AN42" s="556"/>
      <c r="AO42" s="587"/>
      <c r="AQ42" s="588" t="s">
        <v>323</v>
      </c>
      <c r="AR42" s="589"/>
      <c r="AS42" s="589"/>
      <c r="AT42" s="589"/>
      <c r="AU42" s="589"/>
      <c r="AV42" s="589"/>
      <c r="AW42" s="589"/>
      <c r="AX42" s="589"/>
      <c r="AY42" s="590"/>
      <c r="AZ42" s="536">
        <v>4330943</v>
      </c>
      <c r="BA42" s="575"/>
      <c r="BB42" s="575"/>
      <c r="BC42" s="575"/>
      <c r="BD42" s="537"/>
      <c r="BE42" s="537"/>
      <c r="BF42" s="581"/>
      <c r="BG42" s="602"/>
      <c r="BH42" s="603"/>
      <c r="BI42" s="603"/>
      <c r="BJ42" s="603"/>
      <c r="BK42" s="603"/>
      <c r="BL42" s="147"/>
      <c r="BM42" s="582" t="s">
        <v>324</v>
      </c>
      <c r="BN42" s="582"/>
      <c r="BO42" s="582"/>
      <c r="BP42" s="582"/>
      <c r="BQ42" s="582"/>
      <c r="BR42" s="582"/>
      <c r="BS42" s="582"/>
      <c r="BT42" s="582"/>
      <c r="BU42" s="583"/>
      <c r="BV42" s="536">
        <v>283</v>
      </c>
      <c r="BW42" s="575"/>
      <c r="BX42" s="575"/>
      <c r="BY42" s="575"/>
      <c r="BZ42" s="575"/>
      <c r="CA42" s="575"/>
      <c r="CB42" s="584"/>
      <c r="CD42" s="549" t="s">
        <v>325</v>
      </c>
      <c r="CE42" s="550"/>
      <c r="CF42" s="550"/>
      <c r="CG42" s="550"/>
      <c r="CH42" s="550"/>
      <c r="CI42" s="550"/>
      <c r="CJ42" s="550"/>
      <c r="CK42" s="550"/>
      <c r="CL42" s="550"/>
      <c r="CM42" s="550"/>
      <c r="CN42" s="550"/>
      <c r="CO42" s="550"/>
      <c r="CP42" s="550"/>
      <c r="CQ42" s="551"/>
      <c r="CR42" s="552">
        <v>7405120</v>
      </c>
      <c r="CS42" s="553"/>
      <c r="CT42" s="553"/>
      <c r="CU42" s="553"/>
      <c r="CV42" s="553"/>
      <c r="CW42" s="553"/>
      <c r="CX42" s="553"/>
      <c r="CY42" s="554"/>
      <c r="CZ42" s="555">
        <v>8.1999999999999993</v>
      </c>
      <c r="DA42" s="556"/>
      <c r="DB42" s="556"/>
      <c r="DC42" s="557"/>
      <c r="DD42" s="558">
        <v>780755</v>
      </c>
      <c r="DE42" s="553"/>
      <c r="DF42" s="553"/>
      <c r="DG42" s="553"/>
      <c r="DH42" s="553"/>
      <c r="DI42" s="553"/>
      <c r="DJ42" s="553"/>
      <c r="DK42" s="554"/>
      <c r="DL42" s="559"/>
      <c r="DM42" s="560"/>
      <c r="DN42" s="560"/>
      <c r="DO42" s="560"/>
      <c r="DP42" s="560"/>
      <c r="DQ42" s="560"/>
      <c r="DR42" s="560"/>
      <c r="DS42" s="560"/>
      <c r="DT42" s="560"/>
      <c r="DU42" s="560"/>
      <c r="DV42" s="561"/>
      <c r="DW42" s="562"/>
      <c r="DX42" s="563"/>
      <c r="DY42" s="563"/>
      <c r="DZ42" s="563"/>
      <c r="EA42" s="563"/>
      <c r="EB42" s="563"/>
      <c r="EC42" s="564"/>
    </row>
    <row r="43" spans="2:133" ht="11.25" customHeight="1" x14ac:dyDescent="0.15">
      <c r="B43" s="533" t="s">
        <v>326</v>
      </c>
      <c r="C43" s="534"/>
      <c r="D43" s="534"/>
      <c r="E43" s="534"/>
      <c r="F43" s="534"/>
      <c r="G43" s="534"/>
      <c r="H43" s="534"/>
      <c r="I43" s="534"/>
      <c r="J43" s="534"/>
      <c r="K43" s="534"/>
      <c r="L43" s="534"/>
      <c r="M43" s="534"/>
      <c r="N43" s="534"/>
      <c r="O43" s="534"/>
      <c r="P43" s="534"/>
      <c r="Q43" s="535"/>
      <c r="R43" s="536">
        <v>93042066</v>
      </c>
      <c r="S43" s="575"/>
      <c r="T43" s="575"/>
      <c r="U43" s="575"/>
      <c r="V43" s="575"/>
      <c r="W43" s="575"/>
      <c r="X43" s="575"/>
      <c r="Y43" s="576"/>
      <c r="Z43" s="577">
        <v>100</v>
      </c>
      <c r="AA43" s="577"/>
      <c r="AB43" s="577"/>
      <c r="AC43" s="577"/>
      <c r="AD43" s="578">
        <v>34483815</v>
      </c>
      <c r="AE43" s="578"/>
      <c r="AF43" s="578"/>
      <c r="AG43" s="578"/>
      <c r="AH43" s="578"/>
      <c r="AI43" s="578"/>
      <c r="AJ43" s="578"/>
      <c r="AK43" s="578"/>
      <c r="AL43" s="539">
        <v>100</v>
      </c>
      <c r="AM43" s="579"/>
      <c r="AN43" s="579"/>
      <c r="AO43" s="580"/>
      <c r="BV43" s="148"/>
      <c r="BW43" s="148"/>
      <c r="BX43" s="148"/>
      <c r="BY43" s="148"/>
      <c r="BZ43" s="148"/>
      <c r="CA43" s="148"/>
      <c r="CB43" s="148"/>
      <c r="CD43" s="549" t="s">
        <v>327</v>
      </c>
      <c r="CE43" s="550"/>
      <c r="CF43" s="550"/>
      <c r="CG43" s="550"/>
      <c r="CH43" s="550"/>
      <c r="CI43" s="550"/>
      <c r="CJ43" s="550"/>
      <c r="CK43" s="550"/>
      <c r="CL43" s="550"/>
      <c r="CM43" s="550"/>
      <c r="CN43" s="550"/>
      <c r="CO43" s="550"/>
      <c r="CP43" s="550"/>
      <c r="CQ43" s="551"/>
      <c r="CR43" s="552">
        <v>111799</v>
      </c>
      <c r="CS43" s="571"/>
      <c r="CT43" s="571"/>
      <c r="CU43" s="571"/>
      <c r="CV43" s="571"/>
      <c r="CW43" s="571"/>
      <c r="CX43" s="571"/>
      <c r="CY43" s="572"/>
      <c r="CZ43" s="555">
        <v>0.1</v>
      </c>
      <c r="DA43" s="573"/>
      <c r="DB43" s="573"/>
      <c r="DC43" s="574"/>
      <c r="DD43" s="558">
        <v>94816</v>
      </c>
      <c r="DE43" s="571"/>
      <c r="DF43" s="571"/>
      <c r="DG43" s="571"/>
      <c r="DH43" s="571"/>
      <c r="DI43" s="571"/>
      <c r="DJ43" s="571"/>
      <c r="DK43" s="572"/>
      <c r="DL43" s="559"/>
      <c r="DM43" s="560"/>
      <c r="DN43" s="560"/>
      <c r="DO43" s="560"/>
      <c r="DP43" s="560"/>
      <c r="DQ43" s="560"/>
      <c r="DR43" s="560"/>
      <c r="DS43" s="560"/>
      <c r="DT43" s="560"/>
      <c r="DU43" s="560"/>
      <c r="DV43" s="561"/>
      <c r="DW43" s="562"/>
      <c r="DX43" s="563"/>
      <c r="DY43" s="563"/>
      <c r="DZ43" s="563"/>
      <c r="EA43" s="563"/>
      <c r="EB43" s="563"/>
      <c r="EC43" s="564"/>
    </row>
    <row r="44" spans="2:133" ht="11.25" customHeight="1" x14ac:dyDescent="0.15">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CD44" s="565" t="s">
        <v>274</v>
      </c>
      <c r="CE44" s="566"/>
      <c r="CF44" s="549" t="s">
        <v>328</v>
      </c>
      <c r="CG44" s="550"/>
      <c r="CH44" s="550"/>
      <c r="CI44" s="550"/>
      <c r="CJ44" s="550"/>
      <c r="CK44" s="550"/>
      <c r="CL44" s="550"/>
      <c r="CM44" s="550"/>
      <c r="CN44" s="550"/>
      <c r="CO44" s="550"/>
      <c r="CP44" s="550"/>
      <c r="CQ44" s="551"/>
      <c r="CR44" s="552">
        <v>7376206</v>
      </c>
      <c r="CS44" s="553"/>
      <c r="CT44" s="553"/>
      <c r="CU44" s="553"/>
      <c r="CV44" s="553"/>
      <c r="CW44" s="553"/>
      <c r="CX44" s="553"/>
      <c r="CY44" s="554"/>
      <c r="CZ44" s="555">
        <v>8.1999999999999993</v>
      </c>
      <c r="DA44" s="556"/>
      <c r="DB44" s="556"/>
      <c r="DC44" s="557"/>
      <c r="DD44" s="558">
        <v>780668</v>
      </c>
      <c r="DE44" s="553"/>
      <c r="DF44" s="553"/>
      <c r="DG44" s="553"/>
      <c r="DH44" s="553"/>
      <c r="DI44" s="553"/>
      <c r="DJ44" s="553"/>
      <c r="DK44" s="554"/>
      <c r="DL44" s="559"/>
      <c r="DM44" s="560"/>
      <c r="DN44" s="560"/>
      <c r="DO44" s="560"/>
      <c r="DP44" s="560"/>
      <c r="DQ44" s="560"/>
      <c r="DR44" s="560"/>
      <c r="DS44" s="560"/>
      <c r="DT44" s="560"/>
      <c r="DU44" s="560"/>
      <c r="DV44" s="561"/>
      <c r="DW44" s="562"/>
      <c r="DX44" s="563"/>
      <c r="DY44" s="563"/>
      <c r="DZ44" s="563"/>
      <c r="EA44" s="563"/>
      <c r="EB44" s="563"/>
      <c r="EC44" s="564"/>
    </row>
    <row r="45" spans="2:133" ht="11.25" customHeight="1" x14ac:dyDescent="0.15">
      <c r="B45" s="150" t="s">
        <v>329</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CD45" s="567"/>
      <c r="CE45" s="568"/>
      <c r="CF45" s="549" t="s">
        <v>330</v>
      </c>
      <c r="CG45" s="550"/>
      <c r="CH45" s="550"/>
      <c r="CI45" s="550"/>
      <c r="CJ45" s="550"/>
      <c r="CK45" s="550"/>
      <c r="CL45" s="550"/>
      <c r="CM45" s="550"/>
      <c r="CN45" s="550"/>
      <c r="CO45" s="550"/>
      <c r="CP45" s="550"/>
      <c r="CQ45" s="551"/>
      <c r="CR45" s="552">
        <v>2457283</v>
      </c>
      <c r="CS45" s="571"/>
      <c r="CT45" s="571"/>
      <c r="CU45" s="571"/>
      <c r="CV45" s="571"/>
      <c r="CW45" s="571"/>
      <c r="CX45" s="571"/>
      <c r="CY45" s="572"/>
      <c r="CZ45" s="555">
        <v>2.7</v>
      </c>
      <c r="DA45" s="573"/>
      <c r="DB45" s="573"/>
      <c r="DC45" s="574"/>
      <c r="DD45" s="558">
        <v>119858</v>
      </c>
      <c r="DE45" s="571"/>
      <c r="DF45" s="571"/>
      <c r="DG45" s="571"/>
      <c r="DH45" s="571"/>
      <c r="DI45" s="571"/>
      <c r="DJ45" s="571"/>
      <c r="DK45" s="572"/>
      <c r="DL45" s="559"/>
      <c r="DM45" s="560"/>
      <c r="DN45" s="560"/>
      <c r="DO45" s="560"/>
      <c r="DP45" s="560"/>
      <c r="DQ45" s="560"/>
      <c r="DR45" s="560"/>
      <c r="DS45" s="560"/>
      <c r="DT45" s="560"/>
      <c r="DU45" s="560"/>
      <c r="DV45" s="561"/>
      <c r="DW45" s="562"/>
      <c r="DX45" s="563"/>
      <c r="DY45" s="563"/>
      <c r="DZ45" s="563"/>
      <c r="EA45" s="563"/>
      <c r="EB45" s="563"/>
      <c r="EC45" s="564"/>
    </row>
    <row r="46" spans="2:133" ht="11.25" customHeight="1" x14ac:dyDescent="0.15">
      <c r="B46" s="151" t="s">
        <v>331</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CD46" s="567"/>
      <c r="CE46" s="568"/>
      <c r="CF46" s="549" t="s">
        <v>332</v>
      </c>
      <c r="CG46" s="550"/>
      <c r="CH46" s="550"/>
      <c r="CI46" s="550"/>
      <c r="CJ46" s="550"/>
      <c r="CK46" s="550"/>
      <c r="CL46" s="550"/>
      <c r="CM46" s="550"/>
      <c r="CN46" s="550"/>
      <c r="CO46" s="550"/>
      <c r="CP46" s="550"/>
      <c r="CQ46" s="551"/>
      <c r="CR46" s="552">
        <v>4918923</v>
      </c>
      <c r="CS46" s="553"/>
      <c r="CT46" s="553"/>
      <c r="CU46" s="553"/>
      <c r="CV46" s="553"/>
      <c r="CW46" s="553"/>
      <c r="CX46" s="553"/>
      <c r="CY46" s="554"/>
      <c r="CZ46" s="555">
        <v>5.5</v>
      </c>
      <c r="DA46" s="556"/>
      <c r="DB46" s="556"/>
      <c r="DC46" s="557"/>
      <c r="DD46" s="558">
        <v>660810</v>
      </c>
      <c r="DE46" s="553"/>
      <c r="DF46" s="553"/>
      <c r="DG46" s="553"/>
      <c r="DH46" s="553"/>
      <c r="DI46" s="553"/>
      <c r="DJ46" s="553"/>
      <c r="DK46" s="554"/>
      <c r="DL46" s="559"/>
      <c r="DM46" s="560"/>
      <c r="DN46" s="560"/>
      <c r="DO46" s="560"/>
      <c r="DP46" s="560"/>
      <c r="DQ46" s="560"/>
      <c r="DR46" s="560"/>
      <c r="DS46" s="560"/>
      <c r="DT46" s="560"/>
      <c r="DU46" s="560"/>
      <c r="DV46" s="561"/>
      <c r="DW46" s="562"/>
      <c r="DX46" s="563"/>
      <c r="DY46" s="563"/>
      <c r="DZ46" s="563"/>
      <c r="EA46" s="563"/>
      <c r="EB46" s="563"/>
      <c r="EC46" s="564"/>
    </row>
    <row r="47" spans="2:133" ht="11.25" customHeight="1" x14ac:dyDescent="0.15">
      <c r="B47" s="152" t="s">
        <v>333</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CD47" s="567"/>
      <c r="CE47" s="568"/>
      <c r="CF47" s="549" t="s">
        <v>334</v>
      </c>
      <c r="CG47" s="550"/>
      <c r="CH47" s="550"/>
      <c r="CI47" s="550"/>
      <c r="CJ47" s="550"/>
      <c r="CK47" s="550"/>
      <c r="CL47" s="550"/>
      <c r="CM47" s="550"/>
      <c r="CN47" s="550"/>
      <c r="CO47" s="550"/>
      <c r="CP47" s="550"/>
      <c r="CQ47" s="551"/>
      <c r="CR47" s="552">
        <v>28914</v>
      </c>
      <c r="CS47" s="571"/>
      <c r="CT47" s="571"/>
      <c r="CU47" s="571"/>
      <c r="CV47" s="571"/>
      <c r="CW47" s="571"/>
      <c r="CX47" s="571"/>
      <c r="CY47" s="572"/>
      <c r="CZ47" s="555">
        <v>0</v>
      </c>
      <c r="DA47" s="573"/>
      <c r="DB47" s="573"/>
      <c r="DC47" s="574"/>
      <c r="DD47" s="558">
        <v>87</v>
      </c>
      <c r="DE47" s="571"/>
      <c r="DF47" s="571"/>
      <c r="DG47" s="571"/>
      <c r="DH47" s="571"/>
      <c r="DI47" s="571"/>
      <c r="DJ47" s="571"/>
      <c r="DK47" s="572"/>
      <c r="DL47" s="559"/>
      <c r="DM47" s="560"/>
      <c r="DN47" s="560"/>
      <c r="DO47" s="560"/>
      <c r="DP47" s="560"/>
      <c r="DQ47" s="560"/>
      <c r="DR47" s="560"/>
      <c r="DS47" s="560"/>
      <c r="DT47" s="560"/>
      <c r="DU47" s="560"/>
      <c r="DV47" s="561"/>
      <c r="DW47" s="562"/>
      <c r="DX47" s="563"/>
      <c r="DY47" s="563"/>
      <c r="DZ47" s="563"/>
      <c r="EA47" s="563"/>
      <c r="EB47" s="563"/>
      <c r="EC47" s="564"/>
    </row>
    <row r="48" spans="2:133" x14ac:dyDescent="0.15">
      <c r="B48" s="151"/>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CD48" s="569"/>
      <c r="CE48" s="570"/>
      <c r="CF48" s="549" t="s">
        <v>335</v>
      </c>
      <c r="CG48" s="550"/>
      <c r="CH48" s="550"/>
      <c r="CI48" s="550"/>
      <c r="CJ48" s="550"/>
      <c r="CK48" s="550"/>
      <c r="CL48" s="550"/>
      <c r="CM48" s="550"/>
      <c r="CN48" s="550"/>
      <c r="CO48" s="550"/>
      <c r="CP48" s="550"/>
      <c r="CQ48" s="551"/>
      <c r="CR48" s="552" t="s">
        <v>203</v>
      </c>
      <c r="CS48" s="553"/>
      <c r="CT48" s="553"/>
      <c r="CU48" s="553"/>
      <c r="CV48" s="553"/>
      <c r="CW48" s="553"/>
      <c r="CX48" s="553"/>
      <c r="CY48" s="554"/>
      <c r="CZ48" s="555" t="s">
        <v>203</v>
      </c>
      <c r="DA48" s="556"/>
      <c r="DB48" s="556"/>
      <c r="DC48" s="557"/>
      <c r="DD48" s="558" t="s">
        <v>209</v>
      </c>
      <c r="DE48" s="553"/>
      <c r="DF48" s="553"/>
      <c r="DG48" s="553"/>
      <c r="DH48" s="553"/>
      <c r="DI48" s="553"/>
      <c r="DJ48" s="553"/>
      <c r="DK48" s="554"/>
      <c r="DL48" s="559"/>
      <c r="DM48" s="560"/>
      <c r="DN48" s="560"/>
      <c r="DO48" s="560"/>
      <c r="DP48" s="560"/>
      <c r="DQ48" s="560"/>
      <c r="DR48" s="560"/>
      <c r="DS48" s="560"/>
      <c r="DT48" s="560"/>
      <c r="DU48" s="560"/>
      <c r="DV48" s="561"/>
      <c r="DW48" s="562"/>
      <c r="DX48" s="563"/>
      <c r="DY48" s="563"/>
      <c r="DZ48" s="563"/>
      <c r="EA48" s="563"/>
      <c r="EB48" s="563"/>
      <c r="EC48" s="564"/>
    </row>
    <row r="49" spans="2:133" ht="11.25" customHeight="1" x14ac:dyDescent="0.15">
      <c r="B49" s="152"/>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CD49" s="533" t="s">
        <v>336</v>
      </c>
      <c r="CE49" s="534"/>
      <c r="CF49" s="534"/>
      <c r="CG49" s="534"/>
      <c r="CH49" s="534"/>
      <c r="CI49" s="534"/>
      <c r="CJ49" s="534"/>
      <c r="CK49" s="534"/>
      <c r="CL49" s="534"/>
      <c r="CM49" s="534"/>
      <c r="CN49" s="534"/>
      <c r="CO49" s="534"/>
      <c r="CP49" s="534"/>
      <c r="CQ49" s="535"/>
      <c r="CR49" s="536">
        <v>89889848</v>
      </c>
      <c r="CS49" s="537"/>
      <c r="CT49" s="537"/>
      <c r="CU49" s="537"/>
      <c r="CV49" s="537"/>
      <c r="CW49" s="537"/>
      <c r="CX49" s="537"/>
      <c r="CY49" s="538"/>
      <c r="CZ49" s="539">
        <v>100</v>
      </c>
      <c r="DA49" s="540"/>
      <c r="DB49" s="540"/>
      <c r="DC49" s="541"/>
      <c r="DD49" s="542">
        <v>41169121</v>
      </c>
      <c r="DE49" s="537"/>
      <c r="DF49" s="537"/>
      <c r="DG49" s="537"/>
      <c r="DH49" s="537"/>
      <c r="DI49" s="537"/>
      <c r="DJ49" s="537"/>
      <c r="DK49" s="538"/>
      <c r="DL49" s="543"/>
      <c r="DM49" s="544"/>
      <c r="DN49" s="544"/>
      <c r="DO49" s="544"/>
      <c r="DP49" s="544"/>
      <c r="DQ49" s="544"/>
      <c r="DR49" s="544"/>
      <c r="DS49" s="544"/>
      <c r="DT49" s="544"/>
      <c r="DU49" s="544"/>
      <c r="DV49" s="545"/>
      <c r="DW49" s="546"/>
      <c r="DX49" s="547"/>
      <c r="DY49" s="547"/>
      <c r="DZ49" s="547"/>
      <c r="EA49" s="547"/>
      <c r="EB49" s="547"/>
      <c r="EC49" s="548"/>
    </row>
  </sheetData>
  <sheetProtection algorithmName="SHA-512" hashValue="F9IkOR1z1eFfY4KzLbKv40iKaLn5EctvzgobfJcqn3X6oSSGu8GMrVhMVWs7+Di8i6FhKKfUOEOEBVn8GCjCIQ==" saltValue="ydgDdbPq32ejs0wuymiWn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01" customWidth="1"/>
    <col min="131" max="131" width="1.625" style="201" customWidth="1"/>
    <col min="132" max="16384" width="9" style="201" hidden="1"/>
  </cols>
  <sheetData>
    <row r="1" spans="1:131" s="159" customFormat="1" ht="11.25" customHeight="1" thickBot="1" x14ac:dyDescent="0.2">
      <c r="A1" s="154"/>
      <c r="B1" s="154"/>
      <c r="C1" s="154"/>
      <c r="D1" s="154"/>
      <c r="E1" s="154"/>
      <c r="F1" s="154"/>
      <c r="G1" s="154"/>
      <c r="H1" s="154"/>
      <c r="I1" s="154"/>
      <c r="J1" s="154"/>
      <c r="K1" s="154"/>
      <c r="L1" s="154"/>
      <c r="M1" s="154"/>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6"/>
      <c r="DQ1" s="157"/>
      <c r="DR1" s="157"/>
      <c r="DS1" s="157"/>
      <c r="DT1" s="157"/>
      <c r="DU1" s="157"/>
      <c r="DV1" s="157"/>
      <c r="DW1" s="157"/>
      <c r="DX1" s="157"/>
      <c r="DY1" s="157"/>
      <c r="DZ1" s="157"/>
      <c r="EA1" s="158"/>
    </row>
    <row r="2" spans="1:131" s="163" customFormat="1" ht="26.25" customHeight="1" thickBot="1" x14ac:dyDescent="0.2">
      <c r="A2" s="160" t="s">
        <v>337</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077" t="s">
        <v>338</v>
      </c>
      <c r="DK2" s="1078"/>
      <c r="DL2" s="1078"/>
      <c r="DM2" s="1078"/>
      <c r="DN2" s="1078"/>
      <c r="DO2" s="1079"/>
      <c r="DP2" s="161"/>
      <c r="DQ2" s="1077" t="s">
        <v>339</v>
      </c>
      <c r="DR2" s="1078"/>
      <c r="DS2" s="1078"/>
      <c r="DT2" s="1078"/>
      <c r="DU2" s="1078"/>
      <c r="DV2" s="1078"/>
      <c r="DW2" s="1078"/>
      <c r="DX2" s="1078"/>
      <c r="DY2" s="1078"/>
      <c r="DZ2" s="1079"/>
      <c r="EA2" s="162"/>
    </row>
    <row r="3" spans="1:131" s="159" customFormat="1" ht="11.25" customHeight="1" x14ac:dyDescent="0.1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8"/>
    </row>
    <row r="4" spans="1:131" s="167" customFormat="1" ht="26.25" customHeight="1" thickBot="1" x14ac:dyDescent="0.2">
      <c r="A4" s="1030" t="s">
        <v>340</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164"/>
      <c r="BA4" s="164"/>
      <c r="BB4" s="164"/>
      <c r="BC4" s="164"/>
      <c r="BD4" s="164"/>
      <c r="BE4" s="165"/>
      <c r="BF4" s="165"/>
      <c r="BG4" s="165"/>
      <c r="BH4" s="165"/>
      <c r="BI4" s="165"/>
      <c r="BJ4" s="165"/>
      <c r="BK4" s="165"/>
      <c r="BL4" s="165"/>
      <c r="BM4" s="165"/>
      <c r="BN4" s="165"/>
      <c r="BO4" s="165"/>
      <c r="BP4" s="165"/>
      <c r="BQ4" s="164" t="s">
        <v>341</v>
      </c>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6"/>
    </row>
    <row r="5" spans="1:131" s="167" customFormat="1" ht="26.25" customHeight="1" x14ac:dyDescent="0.15">
      <c r="A5" s="962" t="s">
        <v>342</v>
      </c>
      <c r="B5" s="963"/>
      <c r="C5" s="963"/>
      <c r="D5" s="963"/>
      <c r="E5" s="963"/>
      <c r="F5" s="963"/>
      <c r="G5" s="963"/>
      <c r="H5" s="963"/>
      <c r="I5" s="963"/>
      <c r="J5" s="963"/>
      <c r="K5" s="963"/>
      <c r="L5" s="963"/>
      <c r="M5" s="963"/>
      <c r="N5" s="963"/>
      <c r="O5" s="963"/>
      <c r="P5" s="964"/>
      <c r="Q5" s="968" t="s">
        <v>343</v>
      </c>
      <c r="R5" s="969"/>
      <c r="S5" s="969"/>
      <c r="T5" s="969"/>
      <c r="U5" s="970"/>
      <c r="V5" s="968" t="s">
        <v>344</v>
      </c>
      <c r="W5" s="969"/>
      <c r="X5" s="969"/>
      <c r="Y5" s="969"/>
      <c r="Z5" s="970"/>
      <c r="AA5" s="968" t="s">
        <v>345</v>
      </c>
      <c r="AB5" s="969"/>
      <c r="AC5" s="969"/>
      <c r="AD5" s="969"/>
      <c r="AE5" s="969"/>
      <c r="AF5" s="1080" t="s">
        <v>346</v>
      </c>
      <c r="AG5" s="969"/>
      <c r="AH5" s="969"/>
      <c r="AI5" s="969"/>
      <c r="AJ5" s="984"/>
      <c r="AK5" s="969" t="s">
        <v>347</v>
      </c>
      <c r="AL5" s="969"/>
      <c r="AM5" s="969"/>
      <c r="AN5" s="969"/>
      <c r="AO5" s="970"/>
      <c r="AP5" s="968" t="s">
        <v>348</v>
      </c>
      <c r="AQ5" s="969"/>
      <c r="AR5" s="969"/>
      <c r="AS5" s="969"/>
      <c r="AT5" s="970"/>
      <c r="AU5" s="968" t="s">
        <v>349</v>
      </c>
      <c r="AV5" s="969"/>
      <c r="AW5" s="969"/>
      <c r="AX5" s="969"/>
      <c r="AY5" s="984"/>
      <c r="AZ5" s="168"/>
      <c r="BA5" s="168"/>
      <c r="BB5" s="168"/>
      <c r="BC5" s="168"/>
      <c r="BD5" s="168"/>
      <c r="BE5" s="169"/>
      <c r="BF5" s="169"/>
      <c r="BG5" s="169"/>
      <c r="BH5" s="169"/>
      <c r="BI5" s="169"/>
      <c r="BJ5" s="169"/>
      <c r="BK5" s="169"/>
      <c r="BL5" s="169"/>
      <c r="BM5" s="169"/>
      <c r="BN5" s="169"/>
      <c r="BO5" s="169"/>
      <c r="BP5" s="169"/>
      <c r="BQ5" s="962" t="s">
        <v>350</v>
      </c>
      <c r="BR5" s="963"/>
      <c r="BS5" s="963"/>
      <c r="BT5" s="963"/>
      <c r="BU5" s="963"/>
      <c r="BV5" s="963"/>
      <c r="BW5" s="963"/>
      <c r="BX5" s="963"/>
      <c r="BY5" s="963"/>
      <c r="BZ5" s="963"/>
      <c r="CA5" s="963"/>
      <c r="CB5" s="963"/>
      <c r="CC5" s="963"/>
      <c r="CD5" s="963"/>
      <c r="CE5" s="963"/>
      <c r="CF5" s="963"/>
      <c r="CG5" s="964"/>
      <c r="CH5" s="968" t="s">
        <v>351</v>
      </c>
      <c r="CI5" s="969"/>
      <c r="CJ5" s="969"/>
      <c r="CK5" s="969"/>
      <c r="CL5" s="970"/>
      <c r="CM5" s="968" t="s">
        <v>352</v>
      </c>
      <c r="CN5" s="969"/>
      <c r="CO5" s="969"/>
      <c r="CP5" s="969"/>
      <c r="CQ5" s="970"/>
      <c r="CR5" s="968" t="s">
        <v>353</v>
      </c>
      <c r="CS5" s="969"/>
      <c r="CT5" s="969"/>
      <c r="CU5" s="969"/>
      <c r="CV5" s="970"/>
      <c r="CW5" s="968" t="s">
        <v>354</v>
      </c>
      <c r="CX5" s="969"/>
      <c r="CY5" s="969"/>
      <c r="CZ5" s="969"/>
      <c r="DA5" s="970"/>
      <c r="DB5" s="968" t="s">
        <v>355</v>
      </c>
      <c r="DC5" s="969"/>
      <c r="DD5" s="969"/>
      <c r="DE5" s="969"/>
      <c r="DF5" s="970"/>
      <c r="DG5" s="1065" t="s">
        <v>356</v>
      </c>
      <c r="DH5" s="1066"/>
      <c r="DI5" s="1066"/>
      <c r="DJ5" s="1066"/>
      <c r="DK5" s="1067"/>
      <c r="DL5" s="1065" t="s">
        <v>357</v>
      </c>
      <c r="DM5" s="1066"/>
      <c r="DN5" s="1066"/>
      <c r="DO5" s="1066"/>
      <c r="DP5" s="1067"/>
      <c r="DQ5" s="968" t="s">
        <v>358</v>
      </c>
      <c r="DR5" s="969"/>
      <c r="DS5" s="969"/>
      <c r="DT5" s="969"/>
      <c r="DU5" s="970"/>
      <c r="DV5" s="968" t="s">
        <v>349</v>
      </c>
      <c r="DW5" s="969"/>
      <c r="DX5" s="969"/>
      <c r="DY5" s="969"/>
      <c r="DZ5" s="984"/>
      <c r="EA5" s="166"/>
    </row>
    <row r="6" spans="1:131" s="167" customFormat="1" ht="26.25" customHeight="1" thickBot="1" x14ac:dyDescent="0.2">
      <c r="A6" s="965"/>
      <c r="B6" s="966"/>
      <c r="C6" s="966"/>
      <c r="D6" s="966"/>
      <c r="E6" s="966"/>
      <c r="F6" s="966"/>
      <c r="G6" s="966"/>
      <c r="H6" s="966"/>
      <c r="I6" s="966"/>
      <c r="J6" s="966"/>
      <c r="K6" s="966"/>
      <c r="L6" s="966"/>
      <c r="M6" s="966"/>
      <c r="N6" s="966"/>
      <c r="O6" s="966"/>
      <c r="P6" s="967"/>
      <c r="Q6" s="971"/>
      <c r="R6" s="972"/>
      <c r="S6" s="972"/>
      <c r="T6" s="972"/>
      <c r="U6" s="973"/>
      <c r="V6" s="971"/>
      <c r="W6" s="972"/>
      <c r="X6" s="972"/>
      <c r="Y6" s="972"/>
      <c r="Z6" s="973"/>
      <c r="AA6" s="971"/>
      <c r="AB6" s="972"/>
      <c r="AC6" s="972"/>
      <c r="AD6" s="972"/>
      <c r="AE6" s="972"/>
      <c r="AF6" s="1081"/>
      <c r="AG6" s="972"/>
      <c r="AH6" s="972"/>
      <c r="AI6" s="972"/>
      <c r="AJ6" s="985"/>
      <c r="AK6" s="972"/>
      <c r="AL6" s="972"/>
      <c r="AM6" s="972"/>
      <c r="AN6" s="972"/>
      <c r="AO6" s="973"/>
      <c r="AP6" s="971"/>
      <c r="AQ6" s="972"/>
      <c r="AR6" s="972"/>
      <c r="AS6" s="972"/>
      <c r="AT6" s="973"/>
      <c r="AU6" s="971"/>
      <c r="AV6" s="972"/>
      <c r="AW6" s="972"/>
      <c r="AX6" s="972"/>
      <c r="AY6" s="985"/>
      <c r="AZ6" s="164"/>
      <c r="BA6" s="164"/>
      <c r="BB6" s="164"/>
      <c r="BC6" s="164"/>
      <c r="BD6" s="164"/>
      <c r="BE6" s="165"/>
      <c r="BF6" s="165"/>
      <c r="BG6" s="165"/>
      <c r="BH6" s="165"/>
      <c r="BI6" s="165"/>
      <c r="BJ6" s="165"/>
      <c r="BK6" s="165"/>
      <c r="BL6" s="165"/>
      <c r="BM6" s="165"/>
      <c r="BN6" s="165"/>
      <c r="BO6" s="165"/>
      <c r="BP6" s="165"/>
      <c r="BQ6" s="965"/>
      <c r="BR6" s="966"/>
      <c r="BS6" s="966"/>
      <c r="BT6" s="966"/>
      <c r="BU6" s="966"/>
      <c r="BV6" s="966"/>
      <c r="BW6" s="966"/>
      <c r="BX6" s="966"/>
      <c r="BY6" s="966"/>
      <c r="BZ6" s="966"/>
      <c r="CA6" s="966"/>
      <c r="CB6" s="966"/>
      <c r="CC6" s="966"/>
      <c r="CD6" s="966"/>
      <c r="CE6" s="966"/>
      <c r="CF6" s="966"/>
      <c r="CG6" s="967"/>
      <c r="CH6" s="971"/>
      <c r="CI6" s="972"/>
      <c r="CJ6" s="972"/>
      <c r="CK6" s="972"/>
      <c r="CL6" s="973"/>
      <c r="CM6" s="971"/>
      <c r="CN6" s="972"/>
      <c r="CO6" s="972"/>
      <c r="CP6" s="972"/>
      <c r="CQ6" s="973"/>
      <c r="CR6" s="971"/>
      <c r="CS6" s="972"/>
      <c r="CT6" s="972"/>
      <c r="CU6" s="972"/>
      <c r="CV6" s="973"/>
      <c r="CW6" s="971"/>
      <c r="CX6" s="972"/>
      <c r="CY6" s="972"/>
      <c r="CZ6" s="972"/>
      <c r="DA6" s="973"/>
      <c r="DB6" s="971"/>
      <c r="DC6" s="972"/>
      <c r="DD6" s="972"/>
      <c r="DE6" s="972"/>
      <c r="DF6" s="973"/>
      <c r="DG6" s="1068"/>
      <c r="DH6" s="1069"/>
      <c r="DI6" s="1069"/>
      <c r="DJ6" s="1069"/>
      <c r="DK6" s="1070"/>
      <c r="DL6" s="1068"/>
      <c r="DM6" s="1069"/>
      <c r="DN6" s="1069"/>
      <c r="DO6" s="1069"/>
      <c r="DP6" s="1070"/>
      <c r="DQ6" s="971"/>
      <c r="DR6" s="972"/>
      <c r="DS6" s="972"/>
      <c r="DT6" s="972"/>
      <c r="DU6" s="973"/>
      <c r="DV6" s="971"/>
      <c r="DW6" s="972"/>
      <c r="DX6" s="972"/>
      <c r="DY6" s="972"/>
      <c r="DZ6" s="985"/>
      <c r="EA6" s="166"/>
    </row>
    <row r="7" spans="1:131" s="167" customFormat="1" ht="26.25" customHeight="1" thickTop="1" x14ac:dyDescent="0.15">
      <c r="A7" s="170">
        <v>1</v>
      </c>
      <c r="B7" s="1017" t="s">
        <v>359</v>
      </c>
      <c r="C7" s="1018"/>
      <c r="D7" s="1018"/>
      <c r="E7" s="1018"/>
      <c r="F7" s="1018"/>
      <c r="G7" s="1018"/>
      <c r="H7" s="1018"/>
      <c r="I7" s="1018"/>
      <c r="J7" s="1018"/>
      <c r="K7" s="1018"/>
      <c r="L7" s="1018"/>
      <c r="M7" s="1018"/>
      <c r="N7" s="1018"/>
      <c r="O7" s="1018"/>
      <c r="P7" s="1019"/>
      <c r="Q7" s="1071">
        <v>91543</v>
      </c>
      <c r="R7" s="1072"/>
      <c r="S7" s="1072"/>
      <c r="T7" s="1072"/>
      <c r="U7" s="1072"/>
      <c r="V7" s="1072">
        <v>88503</v>
      </c>
      <c r="W7" s="1072"/>
      <c r="X7" s="1072"/>
      <c r="Y7" s="1072"/>
      <c r="Z7" s="1072"/>
      <c r="AA7" s="1072">
        <v>3040</v>
      </c>
      <c r="AB7" s="1072"/>
      <c r="AC7" s="1072"/>
      <c r="AD7" s="1072"/>
      <c r="AE7" s="1073"/>
      <c r="AF7" s="1074">
        <v>2851</v>
      </c>
      <c r="AG7" s="1075"/>
      <c r="AH7" s="1075"/>
      <c r="AI7" s="1075"/>
      <c r="AJ7" s="1076"/>
      <c r="AK7" s="1058">
        <v>45</v>
      </c>
      <c r="AL7" s="1059"/>
      <c r="AM7" s="1059"/>
      <c r="AN7" s="1059"/>
      <c r="AO7" s="1059"/>
      <c r="AP7" s="1059">
        <v>35177</v>
      </c>
      <c r="AQ7" s="1059"/>
      <c r="AR7" s="1059"/>
      <c r="AS7" s="1059"/>
      <c r="AT7" s="1059"/>
      <c r="AU7" s="1060"/>
      <c r="AV7" s="1060"/>
      <c r="AW7" s="1060"/>
      <c r="AX7" s="1060"/>
      <c r="AY7" s="1061"/>
      <c r="AZ7" s="164"/>
      <c r="BA7" s="164"/>
      <c r="BB7" s="164"/>
      <c r="BC7" s="164"/>
      <c r="BD7" s="164"/>
      <c r="BE7" s="165"/>
      <c r="BF7" s="165"/>
      <c r="BG7" s="165"/>
      <c r="BH7" s="165"/>
      <c r="BI7" s="165"/>
      <c r="BJ7" s="165"/>
      <c r="BK7" s="165"/>
      <c r="BL7" s="165"/>
      <c r="BM7" s="165"/>
      <c r="BN7" s="165"/>
      <c r="BO7" s="165"/>
      <c r="BP7" s="165"/>
      <c r="BQ7" s="171">
        <v>1</v>
      </c>
      <c r="BR7" s="172" t="s">
        <v>549</v>
      </c>
      <c r="BS7" s="1062" t="s">
        <v>545</v>
      </c>
      <c r="BT7" s="1063"/>
      <c r="BU7" s="1063"/>
      <c r="BV7" s="1063"/>
      <c r="BW7" s="1063"/>
      <c r="BX7" s="1063"/>
      <c r="BY7" s="1063"/>
      <c r="BZ7" s="1063"/>
      <c r="CA7" s="1063"/>
      <c r="CB7" s="1063"/>
      <c r="CC7" s="1063"/>
      <c r="CD7" s="1063"/>
      <c r="CE7" s="1063"/>
      <c r="CF7" s="1063"/>
      <c r="CG7" s="1064"/>
      <c r="CH7" s="1055">
        <v>58</v>
      </c>
      <c r="CI7" s="1056"/>
      <c r="CJ7" s="1056"/>
      <c r="CK7" s="1056"/>
      <c r="CL7" s="1057"/>
      <c r="CM7" s="1055">
        <v>-870</v>
      </c>
      <c r="CN7" s="1056"/>
      <c r="CO7" s="1056"/>
      <c r="CP7" s="1056"/>
      <c r="CQ7" s="1057"/>
      <c r="CR7" s="1055">
        <v>5</v>
      </c>
      <c r="CS7" s="1056"/>
      <c r="CT7" s="1056"/>
      <c r="CU7" s="1056"/>
      <c r="CV7" s="1057"/>
      <c r="CW7" s="1055">
        <v>76</v>
      </c>
      <c r="CX7" s="1056"/>
      <c r="CY7" s="1056"/>
      <c r="CZ7" s="1056"/>
      <c r="DA7" s="1057"/>
      <c r="DB7" s="1055" t="s">
        <v>490</v>
      </c>
      <c r="DC7" s="1056"/>
      <c r="DD7" s="1056"/>
      <c r="DE7" s="1056"/>
      <c r="DF7" s="1057"/>
      <c r="DG7" s="1055">
        <v>6865</v>
      </c>
      <c r="DH7" s="1056"/>
      <c r="DI7" s="1056"/>
      <c r="DJ7" s="1056"/>
      <c r="DK7" s="1057"/>
      <c r="DL7" s="1055" t="s">
        <v>490</v>
      </c>
      <c r="DM7" s="1056"/>
      <c r="DN7" s="1056"/>
      <c r="DO7" s="1056"/>
      <c r="DP7" s="1057"/>
      <c r="DQ7" s="1055">
        <v>870</v>
      </c>
      <c r="DR7" s="1056"/>
      <c r="DS7" s="1056"/>
      <c r="DT7" s="1056"/>
      <c r="DU7" s="1057"/>
      <c r="DV7" s="1082"/>
      <c r="DW7" s="1083"/>
      <c r="DX7" s="1083"/>
      <c r="DY7" s="1083"/>
      <c r="DZ7" s="1084"/>
      <c r="EA7" s="166"/>
    </row>
    <row r="8" spans="1:131" s="167" customFormat="1" ht="26.25" customHeight="1" x14ac:dyDescent="0.15">
      <c r="A8" s="173">
        <v>2</v>
      </c>
      <c r="B8" s="1004" t="s">
        <v>360</v>
      </c>
      <c r="C8" s="1005"/>
      <c r="D8" s="1005"/>
      <c r="E8" s="1005"/>
      <c r="F8" s="1005"/>
      <c r="G8" s="1005"/>
      <c r="H8" s="1005"/>
      <c r="I8" s="1005"/>
      <c r="J8" s="1005"/>
      <c r="K8" s="1005"/>
      <c r="L8" s="1005"/>
      <c r="M8" s="1005"/>
      <c r="N8" s="1005"/>
      <c r="O8" s="1005"/>
      <c r="P8" s="1006"/>
      <c r="Q8" s="1010">
        <v>2957</v>
      </c>
      <c r="R8" s="1011"/>
      <c r="S8" s="1011"/>
      <c r="T8" s="1011"/>
      <c r="U8" s="1011"/>
      <c r="V8" s="1011">
        <v>2845</v>
      </c>
      <c r="W8" s="1011"/>
      <c r="X8" s="1011"/>
      <c r="Y8" s="1011"/>
      <c r="Z8" s="1011"/>
      <c r="AA8" s="1011">
        <v>113</v>
      </c>
      <c r="AB8" s="1011"/>
      <c r="AC8" s="1011"/>
      <c r="AD8" s="1011"/>
      <c r="AE8" s="1012"/>
      <c r="AF8" s="986">
        <v>113</v>
      </c>
      <c r="AG8" s="987"/>
      <c r="AH8" s="987"/>
      <c r="AI8" s="987"/>
      <c r="AJ8" s="988"/>
      <c r="AK8" s="1053">
        <v>1376</v>
      </c>
      <c r="AL8" s="1054"/>
      <c r="AM8" s="1054"/>
      <c r="AN8" s="1054"/>
      <c r="AO8" s="1054"/>
      <c r="AP8" s="1054">
        <v>1389</v>
      </c>
      <c r="AQ8" s="1054"/>
      <c r="AR8" s="1054"/>
      <c r="AS8" s="1054"/>
      <c r="AT8" s="1054"/>
      <c r="AU8" s="1051"/>
      <c r="AV8" s="1051"/>
      <c r="AW8" s="1051"/>
      <c r="AX8" s="1051"/>
      <c r="AY8" s="1052"/>
      <c r="AZ8" s="164"/>
      <c r="BA8" s="164"/>
      <c r="BB8" s="164"/>
      <c r="BC8" s="164"/>
      <c r="BD8" s="164"/>
      <c r="BE8" s="165"/>
      <c r="BF8" s="165"/>
      <c r="BG8" s="165"/>
      <c r="BH8" s="165"/>
      <c r="BI8" s="165"/>
      <c r="BJ8" s="165"/>
      <c r="BK8" s="165"/>
      <c r="BL8" s="165"/>
      <c r="BM8" s="165"/>
      <c r="BN8" s="165"/>
      <c r="BO8" s="165"/>
      <c r="BP8" s="165"/>
      <c r="BQ8" s="174">
        <v>2</v>
      </c>
      <c r="BR8" s="175"/>
      <c r="BS8" s="981" t="s">
        <v>546</v>
      </c>
      <c r="BT8" s="982"/>
      <c r="BU8" s="982"/>
      <c r="BV8" s="982"/>
      <c r="BW8" s="982"/>
      <c r="BX8" s="982"/>
      <c r="BY8" s="982"/>
      <c r="BZ8" s="982"/>
      <c r="CA8" s="982"/>
      <c r="CB8" s="982"/>
      <c r="CC8" s="982"/>
      <c r="CD8" s="982"/>
      <c r="CE8" s="982"/>
      <c r="CF8" s="982"/>
      <c r="CG8" s="983"/>
      <c r="CH8" s="956">
        <v>-13</v>
      </c>
      <c r="CI8" s="957"/>
      <c r="CJ8" s="957"/>
      <c r="CK8" s="957"/>
      <c r="CL8" s="958"/>
      <c r="CM8" s="956">
        <v>115</v>
      </c>
      <c r="CN8" s="957"/>
      <c r="CO8" s="957"/>
      <c r="CP8" s="957"/>
      <c r="CQ8" s="958"/>
      <c r="CR8" s="956">
        <v>30</v>
      </c>
      <c r="CS8" s="957"/>
      <c r="CT8" s="957"/>
      <c r="CU8" s="957"/>
      <c r="CV8" s="958"/>
      <c r="CW8" s="956" t="s">
        <v>490</v>
      </c>
      <c r="CX8" s="957"/>
      <c r="CY8" s="957"/>
      <c r="CZ8" s="957"/>
      <c r="DA8" s="958"/>
      <c r="DB8" s="956" t="s">
        <v>490</v>
      </c>
      <c r="DC8" s="957"/>
      <c r="DD8" s="957"/>
      <c r="DE8" s="957"/>
      <c r="DF8" s="958"/>
      <c r="DG8" s="956" t="s">
        <v>490</v>
      </c>
      <c r="DH8" s="957"/>
      <c r="DI8" s="957"/>
      <c r="DJ8" s="957"/>
      <c r="DK8" s="958"/>
      <c r="DL8" s="956" t="s">
        <v>490</v>
      </c>
      <c r="DM8" s="957"/>
      <c r="DN8" s="957"/>
      <c r="DO8" s="957"/>
      <c r="DP8" s="958"/>
      <c r="DQ8" s="956" t="s">
        <v>490</v>
      </c>
      <c r="DR8" s="957"/>
      <c r="DS8" s="957"/>
      <c r="DT8" s="957"/>
      <c r="DU8" s="958"/>
      <c r="DV8" s="959"/>
      <c r="DW8" s="960"/>
      <c r="DX8" s="960"/>
      <c r="DY8" s="960"/>
      <c r="DZ8" s="961"/>
      <c r="EA8" s="166"/>
    </row>
    <row r="9" spans="1:131" s="167" customFormat="1" ht="26.25" customHeight="1" x14ac:dyDescent="0.15">
      <c r="A9" s="173">
        <v>3</v>
      </c>
      <c r="B9" s="1004"/>
      <c r="C9" s="1005"/>
      <c r="D9" s="1005"/>
      <c r="E9" s="1005"/>
      <c r="F9" s="1005"/>
      <c r="G9" s="1005"/>
      <c r="H9" s="1005"/>
      <c r="I9" s="1005"/>
      <c r="J9" s="1005"/>
      <c r="K9" s="1005"/>
      <c r="L9" s="1005"/>
      <c r="M9" s="1005"/>
      <c r="N9" s="1005"/>
      <c r="O9" s="1005"/>
      <c r="P9" s="1006"/>
      <c r="Q9" s="1010"/>
      <c r="R9" s="1011"/>
      <c r="S9" s="1011"/>
      <c r="T9" s="1011"/>
      <c r="U9" s="1011"/>
      <c r="V9" s="1011"/>
      <c r="W9" s="1011"/>
      <c r="X9" s="1011"/>
      <c r="Y9" s="1011"/>
      <c r="Z9" s="1011"/>
      <c r="AA9" s="1011"/>
      <c r="AB9" s="1011"/>
      <c r="AC9" s="1011"/>
      <c r="AD9" s="1011"/>
      <c r="AE9" s="1012"/>
      <c r="AF9" s="986"/>
      <c r="AG9" s="987"/>
      <c r="AH9" s="987"/>
      <c r="AI9" s="987"/>
      <c r="AJ9" s="988"/>
      <c r="AK9" s="1053"/>
      <c r="AL9" s="1054"/>
      <c r="AM9" s="1054"/>
      <c r="AN9" s="1054"/>
      <c r="AO9" s="1054"/>
      <c r="AP9" s="1054"/>
      <c r="AQ9" s="1054"/>
      <c r="AR9" s="1054"/>
      <c r="AS9" s="1054"/>
      <c r="AT9" s="1054"/>
      <c r="AU9" s="1051"/>
      <c r="AV9" s="1051"/>
      <c r="AW9" s="1051"/>
      <c r="AX9" s="1051"/>
      <c r="AY9" s="1052"/>
      <c r="AZ9" s="164"/>
      <c r="BA9" s="164"/>
      <c r="BB9" s="164"/>
      <c r="BC9" s="164"/>
      <c r="BD9" s="164"/>
      <c r="BE9" s="165"/>
      <c r="BF9" s="165"/>
      <c r="BG9" s="165"/>
      <c r="BH9" s="165"/>
      <c r="BI9" s="165"/>
      <c r="BJ9" s="165"/>
      <c r="BK9" s="165"/>
      <c r="BL9" s="165"/>
      <c r="BM9" s="165"/>
      <c r="BN9" s="165"/>
      <c r="BO9" s="165"/>
      <c r="BP9" s="165"/>
      <c r="BQ9" s="174">
        <v>3</v>
      </c>
      <c r="BR9" s="175"/>
      <c r="BS9" s="981" t="s">
        <v>547</v>
      </c>
      <c r="BT9" s="982"/>
      <c r="BU9" s="982"/>
      <c r="BV9" s="982"/>
      <c r="BW9" s="982"/>
      <c r="BX9" s="982"/>
      <c r="BY9" s="982"/>
      <c r="BZ9" s="982"/>
      <c r="CA9" s="982"/>
      <c r="CB9" s="982"/>
      <c r="CC9" s="982"/>
      <c r="CD9" s="982"/>
      <c r="CE9" s="982"/>
      <c r="CF9" s="982"/>
      <c r="CG9" s="983"/>
      <c r="CH9" s="956">
        <v>0</v>
      </c>
      <c r="CI9" s="957"/>
      <c r="CJ9" s="957"/>
      <c r="CK9" s="957"/>
      <c r="CL9" s="958"/>
      <c r="CM9" s="956">
        <v>304</v>
      </c>
      <c r="CN9" s="957"/>
      <c r="CO9" s="957"/>
      <c r="CP9" s="957"/>
      <c r="CQ9" s="958"/>
      <c r="CR9" s="956">
        <v>300</v>
      </c>
      <c r="CS9" s="957"/>
      <c r="CT9" s="957"/>
      <c r="CU9" s="957"/>
      <c r="CV9" s="958"/>
      <c r="CW9" s="956">
        <v>22</v>
      </c>
      <c r="CX9" s="957"/>
      <c r="CY9" s="957"/>
      <c r="CZ9" s="957"/>
      <c r="DA9" s="958"/>
      <c r="DB9" s="956" t="s">
        <v>490</v>
      </c>
      <c r="DC9" s="957"/>
      <c r="DD9" s="957"/>
      <c r="DE9" s="957"/>
      <c r="DF9" s="958"/>
      <c r="DG9" s="956" t="s">
        <v>490</v>
      </c>
      <c r="DH9" s="957"/>
      <c r="DI9" s="957"/>
      <c r="DJ9" s="957"/>
      <c r="DK9" s="958"/>
      <c r="DL9" s="956" t="s">
        <v>490</v>
      </c>
      <c r="DM9" s="957"/>
      <c r="DN9" s="957"/>
      <c r="DO9" s="957"/>
      <c r="DP9" s="958"/>
      <c r="DQ9" s="956" t="s">
        <v>490</v>
      </c>
      <c r="DR9" s="957"/>
      <c r="DS9" s="957"/>
      <c r="DT9" s="957"/>
      <c r="DU9" s="958"/>
      <c r="DV9" s="959"/>
      <c r="DW9" s="960"/>
      <c r="DX9" s="960"/>
      <c r="DY9" s="960"/>
      <c r="DZ9" s="961"/>
      <c r="EA9" s="166"/>
    </row>
    <row r="10" spans="1:131" s="167" customFormat="1" ht="26.25" customHeight="1" x14ac:dyDescent="0.15">
      <c r="A10" s="173">
        <v>4</v>
      </c>
      <c r="B10" s="1004"/>
      <c r="C10" s="1005"/>
      <c r="D10" s="1005"/>
      <c r="E10" s="1005"/>
      <c r="F10" s="1005"/>
      <c r="G10" s="1005"/>
      <c r="H10" s="1005"/>
      <c r="I10" s="1005"/>
      <c r="J10" s="1005"/>
      <c r="K10" s="1005"/>
      <c r="L10" s="1005"/>
      <c r="M10" s="1005"/>
      <c r="N10" s="1005"/>
      <c r="O10" s="1005"/>
      <c r="P10" s="1006"/>
      <c r="Q10" s="1010"/>
      <c r="R10" s="1011"/>
      <c r="S10" s="1011"/>
      <c r="T10" s="1011"/>
      <c r="U10" s="1011"/>
      <c r="V10" s="1011"/>
      <c r="W10" s="1011"/>
      <c r="X10" s="1011"/>
      <c r="Y10" s="1011"/>
      <c r="Z10" s="1011"/>
      <c r="AA10" s="1011"/>
      <c r="AB10" s="1011"/>
      <c r="AC10" s="1011"/>
      <c r="AD10" s="1011"/>
      <c r="AE10" s="1012"/>
      <c r="AF10" s="986"/>
      <c r="AG10" s="987"/>
      <c r="AH10" s="987"/>
      <c r="AI10" s="987"/>
      <c r="AJ10" s="988"/>
      <c r="AK10" s="1053"/>
      <c r="AL10" s="1054"/>
      <c r="AM10" s="1054"/>
      <c r="AN10" s="1054"/>
      <c r="AO10" s="1054"/>
      <c r="AP10" s="1054"/>
      <c r="AQ10" s="1054"/>
      <c r="AR10" s="1054"/>
      <c r="AS10" s="1054"/>
      <c r="AT10" s="1054"/>
      <c r="AU10" s="1051"/>
      <c r="AV10" s="1051"/>
      <c r="AW10" s="1051"/>
      <c r="AX10" s="1051"/>
      <c r="AY10" s="1052"/>
      <c r="AZ10" s="164"/>
      <c r="BA10" s="164"/>
      <c r="BB10" s="164"/>
      <c r="BC10" s="164"/>
      <c r="BD10" s="164"/>
      <c r="BE10" s="165"/>
      <c r="BF10" s="165"/>
      <c r="BG10" s="165"/>
      <c r="BH10" s="165"/>
      <c r="BI10" s="165"/>
      <c r="BJ10" s="165"/>
      <c r="BK10" s="165"/>
      <c r="BL10" s="165"/>
      <c r="BM10" s="165"/>
      <c r="BN10" s="165"/>
      <c r="BO10" s="165"/>
      <c r="BP10" s="165"/>
      <c r="BQ10" s="174">
        <v>4</v>
      </c>
      <c r="BR10" s="175"/>
      <c r="BS10" s="981" t="s">
        <v>548</v>
      </c>
      <c r="BT10" s="982"/>
      <c r="BU10" s="982"/>
      <c r="BV10" s="982"/>
      <c r="BW10" s="982"/>
      <c r="BX10" s="982"/>
      <c r="BY10" s="982"/>
      <c r="BZ10" s="982"/>
      <c r="CA10" s="982"/>
      <c r="CB10" s="982"/>
      <c r="CC10" s="982"/>
      <c r="CD10" s="982"/>
      <c r="CE10" s="982"/>
      <c r="CF10" s="982"/>
      <c r="CG10" s="983"/>
      <c r="CH10" s="956">
        <v>-1437</v>
      </c>
      <c r="CI10" s="957"/>
      <c r="CJ10" s="957"/>
      <c r="CK10" s="957"/>
      <c r="CL10" s="958"/>
      <c r="CM10" s="956">
        <v>32757</v>
      </c>
      <c r="CN10" s="957"/>
      <c r="CO10" s="957"/>
      <c r="CP10" s="957"/>
      <c r="CQ10" s="958"/>
      <c r="CR10" s="956">
        <v>331</v>
      </c>
      <c r="CS10" s="957"/>
      <c r="CT10" s="957"/>
      <c r="CU10" s="957"/>
      <c r="CV10" s="958"/>
      <c r="CW10" s="956" t="s">
        <v>490</v>
      </c>
      <c r="CX10" s="957"/>
      <c r="CY10" s="957"/>
      <c r="CZ10" s="957"/>
      <c r="DA10" s="958"/>
      <c r="DB10" s="956">
        <v>1500</v>
      </c>
      <c r="DC10" s="957"/>
      <c r="DD10" s="957"/>
      <c r="DE10" s="957"/>
      <c r="DF10" s="958"/>
      <c r="DG10" s="956" t="s">
        <v>490</v>
      </c>
      <c r="DH10" s="957"/>
      <c r="DI10" s="957"/>
      <c r="DJ10" s="957"/>
      <c r="DK10" s="958"/>
      <c r="DL10" s="956" t="s">
        <v>490</v>
      </c>
      <c r="DM10" s="957"/>
      <c r="DN10" s="957"/>
      <c r="DO10" s="957"/>
      <c r="DP10" s="958"/>
      <c r="DQ10" s="956" t="s">
        <v>490</v>
      </c>
      <c r="DR10" s="957"/>
      <c r="DS10" s="957"/>
      <c r="DT10" s="957"/>
      <c r="DU10" s="958"/>
      <c r="DV10" s="959"/>
      <c r="DW10" s="960"/>
      <c r="DX10" s="960"/>
      <c r="DY10" s="960"/>
      <c r="DZ10" s="961"/>
      <c r="EA10" s="166"/>
    </row>
    <row r="11" spans="1:131" s="167" customFormat="1" ht="26.25" customHeight="1" x14ac:dyDescent="0.15">
      <c r="A11" s="173">
        <v>5</v>
      </c>
      <c r="B11" s="1004"/>
      <c r="C11" s="1005"/>
      <c r="D11" s="1005"/>
      <c r="E11" s="1005"/>
      <c r="F11" s="1005"/>
      <c r="G11" s="1005"/>
      <c r="H11" s="1005"/>
      <c r="I11" s="1005"/>
      <c r="J11" s="1005"/>
      <c r="K11" s="1005"/>
      <c r="L11" s="1005"/>
      <c r="M11" s="1005"/>
      <c r="N11" s="1005"/>
      <c r="O11" s="1005"/>
      <c r="P11" s="1006"/>
      <c r="Q11" s="1010"/>
      <c r="R11" s="1011"/>
      <c r="S11" s="1011"/>
      <c r="T11" s="1011"/>
      <c r="U11" s="1011"/>
      <c r="V11" s="1011"/>
      <c r="W11" s="1011"/>
      <c r="X11" s="1011"/>
      <c r="Y11" s="1011"/>
      <c r="Z11" s="1011"/>
      <c r="AA11" s="1011"/>
      <c r="AB11" s="1011"/>
      <c r="AC11" s="1011"/>
      <c r="AD11" s="1011"/>
      <c r="AE11" s="1012"/>
      <c r="AF11" s="986"/>
      <c r="AG11" s="987"/>
      <c r="AH11" s="987"/>
      <c r="AI11" s="987"/>
      <c r="AJ11" s="988"/>
      <c r="AK11" s="1053"/>
      <c r="AL11" s="1054"/>
      <c r="AM11" s="1054"/>
      <c r="AN11" s="1054"/>
      <c r="AO11" s="1054"/>
      <c r="AP11" s="1054"/>
      <c r="AQ11" s="1054"/>
      <c r="AR11" s="1054"/>
      <c r="AS11" s="1054"/>
      <c r="AT11" s="1054"/>
      <c r="AU11" s="1051"/>
      <c r="AV11" s="1051"/>
      <c r="AW11" s="1051"/>
      <c r="AX11" s="1051"/>
      <c r="AY11" s="1052"/>
      <c r="AZ11" s="164"/>
      <c r="BA11" s="164"/>
      <c r="BB11" s="164"/>
      <c r="BC11" s="164"/>
      <c r="BD11" s="164"/>
      <c r="BE11" s="165"/>
      <c r="BF11" s="165"/>
      <c r="BG11" s="165"/>
      <c r="BH11" s="165"/>
      <c r="BI11" s="165"/>
      <c r="BJ11" s="165"/>
      <c r="BK11" s="165"/>
      <c r="BL11" s="165"/>
      <c r="BM11" s="165"/>
      <c r="BN11" s="165"/>
      <c r="BO11" s="165"/>
      <c r="BP11" s="165"/>
      <c r="BQ11" s="174">
        <v>5</v>
      </c>
      <c r="BR11" s="175"/>
      <c r="BS11" s="981"/>
      <c r="BT11" s="982"/>
      <c r="BU11" s="982"/>
      <c r="BV11" s="982"/>
      <c r="BW11" s="982"/>
      <c r="BX11" s="982"/>
      <c r="BY11" s="982"/>
      <c r="BZ11" s="982"/>
      <c r="CA11" s="982"/>
      <c r="CB11" s="982"/>
      <c r="CC11" s="982"/>
      <c r="CD11" s="982"/>
      <c r="CE11" s="982"/>
      <c r="CF11" s="982"/>
      <c r="CG11" s="983"/>
      <c r="CH11" s="956"/>
      <c r="CI11" s="957"/>
      <c r="CJ11" s="957"/>
      <c r="CK11" s="957"/>
      <c r="CL11" s="958"/>
      <c r="CM11" s="956"/>
      <c r="CN11" s="957"/>
      <c r="CO11" s="957"/>
      <c r="CP11" s="957"/>
      <c r="CQ11" s="958"/>
      <c r="CR11" s="956"/>
      <c r="CS11" s="957"/>
      <c r="CT11" s="957"/>
      <c r="CU11" s="957"/>
      <c r="CV11" s="958"/>
      <c r="CW11" s="956"/>
      <c r="CX11" s="957"/>
      <c r="CY11" s="957"/>
      <c r="CZ11" s="957"/>
      <c r="DA11" s="958"/>
      <c r="DB11" s="956"/>
      <c r="DC11" s="957"/>
      <c r="DD11" s="957"/>
      <c r="DE11" s="957"/>
      <c r="DF11" s="958"/>
      <c r="DG11" s="956"/>
      <c r="DH11" s="957"/>
      <c r="DI11" s="957"/>
      <c r="DJ11" s="957"/>
      <c r="DK11" s="958"/>
      <c r="DL11" s="956"/>
      <c r="DM11" s="957"/>
      <c r="DN11" s="957"/>
      <c r="DO11" s="957"/>
      <c r="DP11" s="958"/>
      <c r="DQ11" s="956"/>
      <c r="DR11" s="957"/>
      <c r="DS11" s="957"/>
      <c r="DT11" s="957"/>
      <c r="DU11" s="958"/>
      <c r="DV11" s="959"/>
      <c r="DW11" s="960"/>
      <c r="DX11" s="960"/>
      <c r="DY11" s="960"/>
      <c r="DZ11" s="961"/>
      <c r="EA11" s="166"/>
    </row>
    <row r="12" spans="1:131" s="167" customFormat="1" ht="26.25" customHeight="1" x14ac:dyDescent="0.15">
      <c r="A12" s="173">
        <v>6</v>
      </c>
      <c r="B12" s="1004"/>
      <c r="C12" s="1005"/>
      <c r="D12" s="1005"/>
      <c r="E12" s="1005"/>
      <c r="F12" s="1005"/>
      <c r="G12" s="1005"/>
      <c r="H12" s="1005"/>
      <c r="I12" s="1005"/>
      <c r="J12" s="1005"/>
      <c r="K12" s="1005"/>
      <c r="L12" s="1005"/>
      <c r="M12" s="1005"/>
      <c r="N12" s="1005"/>
      <c r="O12" s="1005"/>
      <c r="P12" s="1006"/>
      <c r="Q12" s="1010"/>
      <c r="R12" s="1011"/>
      <c r="S12" s="1011"/>
      <c r="T12" s="1011"/>
      <c r="U12" s="1011"/>
      <c r="V12" s="1011"/>
      <c r="W12" s="1011"/>
      <c r="X12" s="1011"/>
      <c r="Y12" s="1011"/>
      <c r="Z12" s="1011"/>
      <c r="AA12" s="1011"/>
      <c r="AB12" s="1011"/>
      <c r="AC12" s="1011"/>
      <c r="AD12" s="1011"/>
      <c r="AE12" s="1012"/>
      <c r="AF12" s="986"/>
      <c r="AG12" s="987"/>
      <c r="AH12" s="987"/>
      <c r="AI12" s="987"/>
      <c r="AJ12" s="988"/>
      <c r="AK12" s="1053"/>
      <c r="AL12" s="1054"/>
      <c r="AM12" s="1054"/>
      <c r="AN12" s="1054"/>
      <c r="AO12" s="1054"/>
      <c r="AP12" s="1054"/>
      <c r="AQ12" s="1054"/>
      <c r="AR12" s="1054"/>
      <c r="AS12" s="1054"/>
      <c r="AT12" s="1054"/>
      <c r="AU12" s="1051"/>
      <c r="AV12" s="1051"/>
      <c r="AW12" s="1051"/>
      <c r="AX12" s="1051"/>
      <c r="AY12" s="1052"/>
      <c r="AZ12" s="164"/>
      <c r="BA12" s="164"/>
      <c r="BB12" s="164"/>
      <c r="BC12" s="164"/>
      <c r="BD12" s="164"/>
      <c r="BE12" s="165"/>
      <c r="BF12" s="165"/>
      <c r="BG12" s="165"/>
      <c r="BH12" s="165"/>
      <c r="BI12" s="165"/>
      <c r="BJ12" s="165"/>
      <c r="BK12" s="165"/>
      <c r="BL12" s="165"/>
      <c r="BM12" s="165"/>
      <c r="BN12" s="165"/>
      <c r="BO12" s="165"/>
      <c r="BP12" s="165"/>
      <c r="BQ12" s="174">
        <v>6</v>
      </c>
      <c r="BR12" s="175"/>
      <c r="BS12" s="981"/>
      <c r="BT12" s="982"/>
      <c r="BU12" s="982"/>
      <c r="BV12" s="982"/>
      <c r="BW12" s="982"/>
      <c r="BX12" s="982"/>
      <c r="BY12" s="982"/>
      <c r="BZ12" s="982"/>
      <c r="CA12" s="982"/>
      <c r="CB12" s="982"/>
      <c r="CC12" s="982"/>
      <c r="CD12" s="982"/>
      <c r="CE12" s="982"/>
      <c r="CF12" s="982"/>
      <c r="CG12" s="983"/>
      <c r="CH12" s="956"/>
      <c r="CI12" s="957"/>
      <c r="CJ12" s="957"/>
      <c r="CK12" s="957"/>
      <c r="CL12" s="958"/>
      <c r="CM12" s="956"/>
      <c r="CN12" s="957"/>
      <c r="CO12" s="957"/>
      <c r="CP12" s="957"/>
      <c r="CQ12" s="958"/>
      <c r="CR12" s="956"/>
      <c r="CS12" s="957"/>
      <c r="CT12" s="957"/>
      <c r="CU12" s="957"/>
      <c r="CV12" s="958"/>
      <c r="CW12" s="956"/>
      <c r="CX12" s="957"/>
      <c r="CY12" s="957"/>
      <c r="CZ12" s="957"/>
      <c r="DA12" s="958"/>
      <c r="DB12" s="956"/>
      <c r="DC12" s="957"/>
      <c r="DD12" s="957"/>
      <c r="DE12" s="957"/>
      <c r="DF12" s="958"/>
      <c r="DG12" s="956"/>
      <c r="DH12" s="957"/>
      <c r="DI12" s="957"/>
      <c r="DJ12" s="957"/>
      <c r="DK12" s="958"/>
      <c r="DL12" s="956"/>
      <c r="DM12" s="957"/>
      <c r="DN12" s="957"/>
      <c r="DO12" s="957"/>
      <c r="DP12" s="958"/>
      <c r="DQ12" s="956"/>
      <c r="DR12" s="957"/>
      <c r="DS12" s="957"/>
      <c r="DT12" s="957"/>
      <c r="DU12" s="958"/>
      <c r="DV12" s="959"/>
      <c r="DW12" s="960"/>
      <c r="DX12" s="960"/>
      <c r="DY12" s="960"/>
      <c r="DZ12" s="961"/>
      <c r="EA12" s="166"/>
    </row>
    <row r="13" spans="1:131" s="167" customFormat="1" ht="26.25" customHeight="1" x14ac:dyDescent="0.15">
      <c r="A13" s="173">
        <v>7</v>
      </c>
      <c r="B13" s="1004"/>
      <c r="C13" s="1005"/>
      <c r="D13" s="1005"/>
      <c r="E13" s="1005"/>
      <c r="F13" s="1005"/>
      <c r="G13" s="1005"/>
      <c r="H13" s="1005"/>
      <c r="I13" s="1005"/>
      <c r="J13" s="1005"/>
      <c r="K13" s="1005"/>
      <c r="L13" s="1005"/>
      <c r="M13" s="1005"/>
      <c r="N13" s="1005"/>
      <c r="O13" s="1005"/>
      <c r="P13" s="1006"/>
      <c r="Q13" s="1010"/>
      <c r="R13" s="1011"/>
      <c r="S13" s="1011"/>
      <c r="T13" s="1011"/>
      <c r="U13" s="1011"/>
      <c r="V13" s="1011"/>
      <c r="W13" s="1011"/>
      <c r="X13" s="1011"/>
      <c r="Y13" s="1011"/>
      <c r="Z13" s="1011"/>
      <c r="AA13" s="1011"/>
      <c r="AB13" s="1011"/>
      <c r="AC13" s="1011"/>
      <c r="AD13" s="1011"/>
      <c r="AE13" s="1012"/>
      <c r="AF13" s="986"/>
      <c r="AG13" s="987"/>
      <c r="AH13" s="987"/>
      <c r="AI13" s="987"/>
      <c r="AJ13" s="988"/>
      <c r="AK13" s="1053"/>
      <c r="AL13" s="1054"/>
      <c r="AM13" s="1054"/>
      <c r="AN13" s="1054"/>
      <c r="AO13" s="1054"/>
      <c r="AP13" s="1054"/>
      <c r="AQ13" s="1054"/>
      <c r="AR13" s="1054"/>
      <c r="AS13" s="1054"/>
      <c r="AT13" s="1054"/>
      <c r="AU13" s="1051"/>
      <c r="AV13" s="1051"/>
      <c r="AW13" s="1051"/>
      <c r="AX13" s="1051"/>
      <c r="AY13" s="1052"/>
      <c r="AZ13" s="164"/>
      <c r="BA13" s="164"/>
      <c r="BB13" s="164"/>
      <c r="BC13" s="164"/>
      <c r="BD13" s="164"/>
      <c r="BE13" s="165"/>
      <c r="BF13" s="165"/>
      <c r="BG13" s="165"/>
      <c r="BH13" s="165"/>
      <c r="BI13" s="165"/>
      <c r="BJ13" s="165"/>
      <c r="BK13" s="165"/>
      <c r="BL13" s="165"/>
      <c r="BM13" s="165"/>
      <c r="BN13" s="165"/>
      <c r="BO13" s="165"/>
      <c r="BP13" s="165"/>
      <c r="BQ13" s="174">
        <v>7</v>
      </c>
      <c r="BR13" s="175"/>
      <c r="BS13" s="981"/>
      <c r="BT13" s="982"/>
      <c r="BU13" s="982"/>
      <c r="BV13" s="982"/>
      <c r="BW13" s="982"/>
      <c r="BX13" s="982"/>
      <c r="BY13" s="982"/>
      <c r="BZ13" s="982"/>
      <c r="CA13" s="982"/>
      <c r="CB13" s="982"/>
      <c r="CC13" s="982"/>
      <c r="CD13" s="982"/>
      <c r="CE13" s="982"/>
      <c r="CF13" s="982"/>
      <c r="CG13" s="983"/>
      <c r="CH13" s="956"/>
      <c r="CI13" s="957"/>
      <c r="CJ13" s="957"/>
      <c r="CK13" s="957"/>
      <c r="CL13" s="958"/>
      <c r="CM13" s="956"/>
      <c r="CN13" s="957"/>
      <c r="CO13" s="957"/>
      <c r="CP13" s="957"/>
      <c r="CQ13" s="958"/>
      <c r="CR13" s="956"/>
      <c r="CS13" s="957"/>
      <c r="CT13" s="957"/>
      <c r="CU13" s="957"/>
      <c r="CV13" s="958"/>
      <c r="CW13" s="956"/>
      <c r="CX13" s="957"/>
      <c r="CY13" s="957"/>
      <c r="CZ13" s="957"/>
      <c r="DA13" s="958"/>
      <c r="DB13" s="956"/>
      <c r="DC13" s="957"/>
      <c r="DD13" s="957"/>
      <c r="DE13" s="957"/>
      <c r="DF13" s="958"/>
      <c r="DG13" s="956"/>
      <c r="DH13" s="957"/>
      <c r="DI13" s="957"/>
      <c r="DJ13" s="957"/>
      <c r="DK13" s="958"/>
      <c r="DL13" s="956"/>
      <c r="DM13" s="957"/>
      <c r="DN13" s="957"/>
      <c r="DO13" s="957"/>
      <c r="DP13" s="958"/>
      <c r="DQ13" s="956"/>
      <c r="DR13" s="957"/>
      <c r="DS13" s="957"/>
      <c r="DT13" s="957"/>
      <c r="DU13" s="958"/>
      <c r="DV13" s="959"/>
      <c r="DW13" s="960"/>
      <c r="DX13" s="960"/>
      <c r="DY13" s="960"/>
      <c r="DZ13" s="961"/>
      <c r="EA13" s="166"/>
    </row>
    <row r="14" spans="1:131" s="167" customFormat="1" ht="26.25" customHeight="1" x14ac:dyDescent="0.15">
      <c r="A14" s="173">
        <v>8</v>
      </c>
      <c r="B14" s="1004"/>
      <c r="C14" s="1005"/>
      <c r="D14" s="1005"/>
      <c r="E14" s="1005"/>
      <c r="F14" s="1005"/>
      <c r="G14" s="1005"/>
      <c r="H14" s="1005"/>
      <c r="I14" s="1005"/>
      <c r="J14" s="1005"/>
      <c r="K14" s="1005"/>
      <c r="L14" s="1005"/>
      <c r="M14" s="1005"/>
      <c r="N14" s="1005"/>
      <c r="O14" s="1005"/>
      <c r="P14" s="1006"/>
      <c r="Q14" s="1010"/>
      <c r="R14" s="1011"/>
      <c r="S14" s="1011"/>
      <c r="T14" s="1011"/>
      <c r="U14" s="1011"/>
      <c r="V14" s="1011"/>
      <c r="W14" s="1011"/>
      <c r="X14" s="1011"/>
      <c r="Y14" s="1011"/>
      <c r="Z14" s="1011"/>
      <c r="AA14" s="1011"/>
      <c r="AB14" s="1011"/>
      <c r="AC14" s="1011"/>
      <c r="AD14" s="1011"/>
      <c r="AE14" s="1012"/>
      <c r="AF14" s="986"/>
      <c r="AG14" s="987"/>
      <c r="AH14" s="987"/>
      <c r="AI14" s="987"/>
      <c r="AJ14" s="988"/>
      <c r="AK14" s="1053"/>
      <c r="AL14" s="1054"/>
      <c r="AM14" s="1054"/>
      <c r="AN14" s="1054"/>
      <c r="AO14" s="1054"/>
      <c r="AP14" s="1054"/>
      <c r="AQ14" s="1054"/>
      <c r="AR14" s="1054"/>
      <c r="AS14" s="1054"/>
      <c r="AT14" s="1054"/>
      <c r="AU14" s="1051"/>
      <c r="AV14" s="1051"/>
      <c r="AW14" s="1051"/>
      <c r="AX14" s="1051"/>
      <c r="AY14" s="1052"/>
      <c r="AZ14" s="164"/>
      <c r="BA14" s="164"/>
      <c r="BB14" s="164"/>
      <c r="BC14" s="164"/>
      <c r="BD14" s="164"/>
      <c r="BE14" s="165"/>
      <c r="BF14" s="165"/>
      <c r="BG14" s="165"/>
      <c r="BH14" s="165"/>
      <c r="BI14" s="165"/>
      <c r="BJ14" s="165"/>
      <c r="BK14" s="165"/>
      <c r="BL14" s="165"/>
      <c r="BM14" s="165"/>
      <c r="BN14" s="165"/>
      <c r="BO14" s="165"/>
      <c r="BP14" s="165"/>
      <c r="BQ14" s="174">
        <v>8</v>
      </c>
      <c r="BR14" s="175"/>
      <c r="BS14" s="981"/>
      <c r="BT14" s="982"/>
      <c r="BU14" s="982"/>
      <c r="BV14" s="982"/>
      <c r="BW14" s="982"/>
      <c r="BX14" s="982"/>
      <c r="BY14" s="982"/>
      <c r="BZ14" s="982"/>
      <c r="CA14" s="982"/>
      <c r="CB14" s="982"/>
      <c r="CC14" s="982"/>
      <c r="CD14" s="982"/>
      <c r="CE14" s="982"/>
      <c r="CF14" s="982"/>
      <c r="CG14" s="983"/>
      <c r="CH14" s="956"/>
      <c r="CI14" s="957"/>
      <c r="CJ14" s="957"/>
      <c r="CK14" s="957"/>
      <c r="CL14" s="958"/>
      <c r="CM14" s="956"/>
      <c r="CN14" s="957"/>
      <c r="CO14" s="957"/>
      <c r="CP14" s="957"/>
      <c r="CQ14" s="958"/>
      <c r="CR14" s="956"/>
      <c r="CS14" s="957"/>
      <c r="CT14" s="957"/>
      <c r="CU14" s="957"/>
      <c r="CV14" s="958"/>
      <c r="CW14" s="956"/>
      <c r="CX14" s="957"/>
      <c r="CY14" s="957"/>
      <c r="CZ14" s="957"/>
      <c r="DA14" s="958"/>
      <c r="DB14" s="956"/>
      <c r="DC14" s="957"/>
      <c r="DD14" s="957"/>
      <c r="DE14" s="957"/>
      <c r="DF14" s="958"/>
      <c r="DG14" s="956"/>
      <c r="DH14" s="957"/>
      <c r="DI14" s="957"/>
      <c r="DJ14" s="957"/>
      <c r="DK14" s="958"/>
      <c r="DL14" s="956"/>
      <c r="DM14" s="957"/>
      <c r="DN14" s="957"/>
      <c r="DO14" s="957"/>
      <c r="DP14" s="958"/>
      <c r="DQ14" s="956"/>
      <c r="DR14" s="957"/>
      <c r="DS14" s="957"/>
      <c r="DT14" s="957"/>
      <c r="DU14" s="958"/>
      <c r="DV14" s="959"/>
      <c r="DW14" s="960"/>
      <c r="DX14" s="960"/>
      <c r="DY14" s="960"/>
      <c r="DZ14" s="961"/>
      <c r="EA14" s="166"/>
    </row>
    <row r="15" spans="1:131" s="167" customFormat="1" ht="26.25" customHeight="1" x14ac:dyDescent="0.15">
      <c r="A15" s="173">
        <v>9</v>
      </c>
      <c r="B15" s="1004"/>
      <c r="C15" s="1005"/>
      <c r="D15" s="1005"/>
      <c r="E15" s="1005"/>
      <c r="F15" s="1005"/>
      <c r="G15" s="1005"/>
      <c r="H15" s="1005"/>
      <c r="I15" s="1005"/>
      <c r="J15" s="1005"/>
      <c r="K15" s="1005"/>
      <c r="L15" s="1005"/>
      <c r="M15" s="1005"/>
      <c r="N15" s="1005"/>
      <c r="O15" s="1005"/>
      <c r="P15" s="1006"/>
      <c r="Q15" s="1010"/>
      <c r="R15" s="1011"/>
      <c r="S15" s="1011"/>
      <c r="T15" s="1011"/>
      <c r="U15" s="1011"/>
      <c r="V15" s="1011"/>
      <c r="W15" s="1011"/>
      <c r="X15" s="1011"/>
      <c r="Y15" s="1011"/>
      <c r="Z15" s="1011"/>
      <c r="AA15" s="1011"/>
      <c r="AB15" s="1011"/>
      <c r="AC15" s="1011"/>
      <c r="AD15" s="1011"/>
      <c r="AE15" s="1012"/>
      <c r="AF15" s="986"/>
      <c r="AG15" s="987"/>
      <c r="AH15" s="987"/>
      <c r="AI15" s="987"/>
      <c r="AJ15" s="988"/>
      <c r="AK15" s="1053"/>
      <c r="AL15" s="1054"/>
      <c r="AM15" s="1054"/>
      <c r="AN15" s="1054"/>
      <c r="AO15" s="1054"/>
      <c r="AP15" s="1054"/>
      <c r="AQ15" s="1054"/>
      <c r="AR15" s="1054"/>
      <c r="AS15" s="1054"/>
      <c r="AT15" s="1054"/>
      <c r="AU15" s="1051"/>
      <c r="AV15" s="1051"/>
      <c r="AW15" s="1051"/>
      <c r="AX15" s="1051"/>
      <c r="AY15" s="1052"/>
      <c r="AZ15" s="164"/>
      <c r="BA15" s="164"/>
      <c r="BB15" s="164"/>
      <c r="BC15" s="164"/>
      <c r="BD15" s="164"/>
      <c r="BE15" s="165"/>
      <c r="BF15" s="165"/>
      <c r="BG15" s="165"/>
      <c r="BH15" s="165"/>
      <c r="BI15" s="165"/>
      <c r="BJ15" s="165"/>
      <c r="BK15" s="165"/>
      <c r="BL15" s="165"/>
      <c r="BM15" s="165"/>
      <c r="BN15" s="165"/>
      <c r="BO15" s="165"/>
      <c r="BP15" s="165"/>
      <c r="BQ15" s="174">
        <v>9</v>
      </c>
      <c r="BR15" s="175"/>
      <c r="BS15" s="981"/>
      <c r="BT15" s="982"/>
      <c r="BU15" s="982"/>
      <c r="BV15" s="982"/>
      <c r="BW15" s="982"/>
      <c r="BX15" s="982"/>
      <c r="BY15" s="982"/>
      <c r="BZ15" s="982"/>
      <c r="CA15" s="982"/>
      <c r="CB15" s="982"/>
      <c r="CC15" s="982"/>
      <c r="CD15" s="982"/>
      <c r="CE15" s="982"/>
      <c r="CF15" s="982"/>
      <c r="CG15" s="983"/>
      <c r="CH15" s="956"/>
      <c r="CI15" s="957"/>
      <c r="CJ15" s="957"/>
      <c r="CK15" s="957"/>
      <c r="CL15" s="958"/>
      <c r="CM15" s="956"/>
      <c r="CN15" s="957"/>
      <c r="CO15" s="957"/>
      <c r="CP15" s="957"/>
      <c r="CQ15" s="958"/>
      <c r="CR15" s="956"/>
      <c r="CS15" s="957"/>
      <c r="CT15" s="957"/>
      <c r="CU15" s="957"/>
      <c r="CV15" s="958"/>
      <c r="CW15" s="956"/>
      <c r="CX15" s="957"/>
      <c r="CY15" s="957"/>
      <c r="CZ15" s="957"/>
      <c r="DA15" s="958"/>
      <c r="DB15" s="956"/>
      <c r="DC15" s="957"/>
      <c r="DD15" s="957"/>
      <c r="DE15" s="957"/>
      <c r="DF15" s="958"/>
      <c r="DG15" s="956"/>
      <c r="DH15" s="957"/>
      <c r="DI15" s="957"/>
      <c r="DJ15" s="957"/>
      <c r="DK15" s="958"/>
      <c r="DL15" s="956"/>
      <c r="DM15" s="957"/>
      <c r="DN15" s="957"/>
      <c r="DO15" s="957"/>
      <c r="DP15" s="958"/>
      <c r="DQ15" s="956"/>
      <c r="DR15" s="957"/>
      <c r="DS15" s="957"/>
      <c r="DT15" s="957"/>
      <c r="DU15" s="958"/>
      <c r="DV15" s="959"/>
      <c r="DW15" s="960"/>
      <c r="DX15" s="960"/>
      <c r="DY15" s="960"/>
      <c r="DZ15" s="961"/>
      <c r="EA15" s="166"/>
    </row>
    <row r="16" spans="1:131" s="167" customFormat="1" ht="26.25" customHeight="1" x14ac:dyDescent="0.15">
      <c r="A16" s="173">
        <v>10</v>
      </c>
      <c r="B16" s="1004"/>
      <c r="C16" s="1005"/>
      <c r="D16" s="1005"/>
      <c r="E16" s="1005"/>
      <c r="F16" s="1005"/>
      <c r="G16" s="1005"/>
      <c r="H16" s="1005"/>
      <c r="I16" s="1005"/>
      <c r="J16" s="1005"/>
      <c r="K16" s="1005"/>
      <c r="L16" s="1005"/>
      <c r="M16" s="1005"/>
      <c r="N16" s="1005"/>
      <c r="O16" s="1005"/>
      <c r="P16" s="1006"/>
      <c r="Q16" s="1010"/>
      <c r="R16" s="1011"/>
      <c r="S16" s="1011"/>
      <c r="T16" s="1011"/>
      <c r="U16" s="1011"/>
      <c r="V16" s="1011"/>
      <c r="W16" s="1011"/>
      <c r="X16" s="1011"/>
      <c r="Y16" s="1011"/>
      <c r="Z16" s="1011"/>
      <c r="AA16" s="1011"/>
      <c r="AB16" s="1011"/>
      <c r="AC16" s="1011"/>
      <c r="AD16" s="1011"/>
      <c r="AE16" s="1012"/>
      <c r="AF16" s="986"/>
      <c r="AG16" s="987"/>
      <c r="AH16" s="987"/>
      <c r="AI16" s="987"/>
      <c r="AJ16" s="988"/>
      <c r="AK16" s="1053"/>
      <c r="AL16" s="1054"/>
      <c r="AM16" s="1054"/>
      <c r="AN16" s="1054"/>
      <c r="AO16" s="1054"/>
      <c r="AP16" s="1054"/>
      <c r="AQ16" s="1054"/>
      <c r="AR16" s="1054"/>
      <c r="AS16" s="1054"/>
      <c r="AT16" s="1054"/>
      <c r="AU16" s="1051"/>
      <c r="AV16" s="1051"/>
      <c r="AW16" s="1051"/>
      <c r="AX16" s="1051"/>
      <c r="AY16" s="1052"/>
      <c r="AZ16" s="164"/>
      <c r="BA16" s="164"/>
      <c r="BB16" s="164"/>
      <c r="BC16" s="164"/>
      <c r="BD16" s="164"/>
      <c r="BE16" s="165"/>
      <c r="BF16" s="165"/>
      <c r="BG16" s="165"/>
      <c r="BH16" s="165"/>
      <c r="BI16" s="165"/>
      <c r="BJ16" s="165"/>
      <c r="BK16" s="165"/>
      <c r="BL16" s="165"/>
      <c r="BM16" s="165"/>
      <c r="BN16" s="165"/>
      <c r="BO16" s="165"/>
      <c r="BP16" s="165"/>
      <c r="BQ16" s="174">
        <v>10</v>
      </c>
      <c r="BR16" s="175"/>
      <c r="BS16" s="981"/>
      <c r="BT16" s="982"/>
      <c r="BU16" s="982"/>
      <c r="BV16" s="982"/>
      <c r="BW16" s="982"/>
      <c r="BX16" s="982"/>
      <c r="BY16" s="982"/>
      <c r="BZ16" s="982"/>
      <c r="CA16" s="982"/>
      <c r="CB16" s="982"/>
      <c r="CC16" s="982"/>
      <c r="CD16" s="982"/>
      <c r="CE16" s="982"/>
      <c r="CF16" s="982"/>
      <c r="CG16" s="983"/>
      <c r="CH16" s="956"/>
      <c r="CI16" s="957"/>
      <c r="CJ16" s="957"/>
      <c r="CK16" s="957"/>
      <c r="CL16" s="958"/>
      <c r="CM16" s="956"/>
      <c r="CN16" s="957"/>
      <c r="CO16" s="957"/>
      <c r="CP16" s="957"/>
      <c r="CQ16" s="958"/>
      <c r="CR16" s="956"/>
      <c r="CS16" s="957"/>
      <c r="CT16" s="957"/>
      <c r="CU16" s="957"/>
      <c r="CV16" s="958"/>
      <c r="CW16" s="956"/>
      <c r="CX16" s="957"/>
      <c r="CY16" s="957"/>
      <c r="CZ16" s="957"/>
      <c r="DA16" s="958"/>
      <c r="DB16" s="956"/>
      <c r="DC16" s="957"/>
      <c r="DD16" s="957"/>
      <c r="DE16" s="957"/>
      <c r="DF16" s="958"/>
      <c r="DG16" s="956"/>
      <c r="DH16" s="957"/>
      <c r="DI16" s="957"/>
      <c r="DJ16" s="957"/>
      <c r="DK16" s="958"/>
      <c r="DL16" s="956"/>
      <c r="DM16" s="957"/>
      <c r="DN16" s="957"/>
      <c r="DO16" s="957"/>
      <c r="DP16" s="958"/>
      <c r="DQ16" s="956"/>
      <c r="DR16" s="957"/>
      <c r="DS16" s="957"/>
      <c r="DT16" s="957"/>
      <c r="DU16" s="958"/>
      <c r="DV16" s="959"/>
      <c r="DW16" s="960"/>
      <c r="DX16" s="960"/>
      <c r="DY16" s="960"/>
      <c r="DZ16" s="961"/>
      <c r="EA16" s="166"/>
    </row>
    <row r="17" spans="1:131" s="167" customFormat="1" ht="26.25" customHeight="1" x14ac:dyDescent="0.15">
      <c r="A17" s="173">
        <v>11</v>
      </c>
      <c r="B17" s="1004"/>
      <c r="C17" s="1005"/>
      <c r="D17" s="1005"/>
      <c r="E17" s="1005"/>
      <c r="F17" s="1005"/>
      <c r="G17" s="1005"/>
      <c r="H17" s="1005"/>
      <c r="I17" s="1005"/>
      <c r="J17" s="1005"/>
      <c r="K17" s="1005"/>
      <c r="L17" s="1005"/>
      <c r="M17" s="1005"/>
      <c r="N17" s="1005"/>
      <c r="O17" s="1005"/>
      <c r="P17" s="1006"/>
      <c r="Q17" s="1010"/>
      <c r="R17" s="1011"/>
      <c r="S17" s="1011"/>
      <c r="T17" s="1011"/>
      <c r="U17" s="1011"/>
      <c r="V17" s="1011"/>
      <c r="W17" s="1011"/>
      <c r="X17" s="1011"/>
      <c r="Y17" s="1011"/>
      <c r="Z17" s="1011"/>
      <c r="AA17" s="1011"/>
      <c r="AB17" s="1011"/>
      <c r="AC17" s="1011"/>
      <c r="AD17" s="1011"/>
      <c r="AE17" s="1012"/>
      <c r="AF17" s="986"/>
      <c r="AG17" s="987"/>
      <c r="AH17" s="987"/>
      <c r="AI17" s="987"/>
      <c r="AJ17" s="988"/>
      <c r="AK17" s="1053"/>
      <c r="AL17" s="1054"/>
      <c r="AM17" s="1054"/>
      <c r="AN17" s="1054"/>
      <c r="AO17" s="1054"/>
      <c r="AP17" s="1054"/>
      <c r="AQ17" s="1054"/>
      <c r="AR17" s="1054"/>
      <c r="AS17" s="1054"/>
      <c r="AT17" s="1054"/>
      <c r="AU17" s="1051"/>
      <c r="AV17" s="1051"/>
      <c r="AW17" s="1051"/>
      <c r="AX17" s="1051"/>
      <c r="AY17" s="1052"/>
      <c r="AZ17" s="164"/>
      <c r="BA17" s="164"/>
      <c r="BB17" s="164"/>
      <c r="BC17" s="164"/>
      <c r="BD17" s="164"/>
      <c r="BE17" s="165"/>
      <c r="BF17" s="165"/>
      <c r="BG17" s="165"/>
      <c r="BH17" s="165"/>
      <c r="BI17" s="165"/>
      <c r="BJ17" s="165"/>
      <c r="BK17" s="165"/>
      <c r="BL17" s="165"/>
      <c r="BM17" s="165"/>
      <c r="BN17" s="165"/>
      <c r="BO17" s="165"/>
      <c r="BP17" s="165"/>
      <c r="BQ17" s="174">
        <v>11</v>
      </c>
      <c r="BR17" s="175"/>
      <c r="BS17" s="981"/>
      <c r="BT17" s="982"/>
      <c r="BU17" s="982"/>
      <c r="BV17" s="982"/>
      <c r="BW17" s="982"/>
      <c r="BX17" s="982"/>
      <c r="BY17" s="982"/>
      <c r="BZ17" s="982"/>
      <c r="CA17" s="982"/>
      <c r="CB17" s="982"/>
      <c r="CC17" s="982"/>
      <c r="CD17" s="982"/>
      <c r="CE17" s="982"/>
      <c r="CF17" s="982"/>
      <c r="CG17" s="983"/>
      <c r="CH17" s="956"/>
      <c r="CI17" s="957"/>
      <c r="CJ17" s="957"/>
      <c r="CK17" s="957"/>
      <c r="CL17" s="958"/>
      <c r="CM17" s="956"/>
      <c r="CN17" s="957"/>
      <c r="CO17" s="957"/>
      <c r="CP17" s="957"/>
      <c r="CQ17" s="958"/>
      <c r="CR17" s="956"/>
      <c r="CS17" s="957"/>
      <c r="CT17" s="957"/>
      <c r="CU17" s="957"/>
      <c r="CV17" s="958"/>
      <c r="CW17" s="956"/>
      <c r="CX17" s="957"/>
      <c r="CY17" s="957"/>
      <c r="CZ17" s="957"/>
      <c r="DA17" s="958"/>
      <c r="DB17" s="956"/>
      <c r="DC17" s="957"/>
      <c r="DD17" s="957"/>
      <c r="DE17" s="957"/>
      <c r="DF17" s="958"/>
      <c r="DG17" s="956"/>
      <c r="DH17" s="957"/>
      <c r="DI17" s="957"/>
      <c r="DJ17" s="957"/>
      <c r="DK17" s="958"/>
      <c r="DL17" s="956"/>
      <c r="DM17" s="957"/>
      <c r="DN17" s="957"/>
      <c r="DO17" s="957"/>
      <c r="DP17" s="958"/>
      <c r="DQ17" s="956"/>
      <c r="DR17" s="957"/>
      <c r="DS17" s="957"/>
      <c r="DT17" s="957"/>
      <c r="DU17" s="958"/>
      <c r="DV17" s="959"/>
      <c r="DW17" s="960"/>
      <c r="DX17" s="960"/>
      <c r="DY17" s="960"/>
      <c r="DZ17" s="961"/>
      <c r="EA17" s="166"/>
    </row>
    <row r="18" spans="1:131" s="167" customFormat="1" ht="26.25" customHeight="1" x14ac:dyDescent="0.15">
      <c r="A18" s="173">
        <v>12</v>
      </c>
      <c r="B18" s="1004"/>
      <c r="C18" s="1005"/>
      <c r="D18" s="1005"/>
      <c r="E18" s="1005"/>
      <c r="F18" s="1005"/>
      <c r="G18" s="1005"/>
      <c r="H18" s="1005"/>
      <c r="I18" s="1005"/>
      <c r="J18" s="1005"/>
      <c r="K18" s="1005"/>
      <c r="L18" s="1005"/>
      <c r="M18" s="1005"/>
      <c r="N18" s="1005"/>
      <c r="O18" s="1005"/>
      <c r="P18" s="1006"/>
      <c r="Q18" s="1010"/>
      <c r="R18" s="1011"/>
      <c r="S18" s="1011"/>
      <c r="T18" s="1011"/>
      <c r="U18" s="1011"/>
      <c r="V18" s="1011"/>
      <c r="W18" s="1011"/>
      <c r="X18" s="1011"/>
      <c r="Y18" s="1011"/>
      <c r="Z18" s="1011"/>
      <c r="AA18" s="1011"/>
      <c r="AB18" s="1011"/>
      <c r="AC18" s="1011"/>
      <c r="AD18" s="1011"/>
      <c r="AE18" s="1012"/>
      <c r="AF18" s="986"/>
      <c r="AG18" s="987"/>
      <c r="AH18" s="987"/>
      <c r="AI18" s="987"/>
      <c r="AJ18" s="988"/>
      <c r="AK18" s="1053"/>
      <c r="AL18" s="1054"/>
      <c r="AM18" s="1054"/>
      <c r="AN18" s="1054"/>
      <c r="AO18" s="1054"/>
      <c r="AP18" s="1054"/>
      <c r="AQ18" s="1054"/>
      <c r="AR18" s="1054"/>
      <c r="AS18" s="1054"/>
      <c r="AT18" s="1054"/>
      <c r="AU18" s="1051"/>
      <c r="AV18" s="1051"/>
      <c r="AW18" s="1051"/>
      <c r="AX18" s="1051"/>
      <c r="AY18" s="1052"/>
      <c r="AZ18" s="164"/>
      <c r="BA18" s="164"/>
      <c r="BB18" s="164"/>
      <c r="BC18" s="164"/>
      <c r="BD18" s="164"/>
      <c r="BE18" s="165"/>
      <c r="BF18" s="165"/>
      <c r="BG18" s="165"/>
      <c r="BH18" s="165"/>
      <c r="BI18" s="165"/>
      <c r="BJ18" s="165"/>
      <c r="BK18" s="165"/>
      <c r="BL18" s="165"/>
      <c r="BM18" s="165"/>
      <c r="BN18" s="165"/>
      <c r="BO18" s="165"/>
      <c r="BP18" s="165"/>
      <c r="BQ18" s="174">
        <v>12</v>
      </c>
      <c r="BR18" s="175"/>
      <c r="BS18" s="981"/>
      <c r="BT18" s="982"/>
      <c r="BU18" s="982"/>
      <c r="BV18" s="982"/>
      <c r="BW18" s="982"/>
      <c r="BX18" s="982"/>
      <c r="BY18" s="982"/>
      <c r="BZ18" s="982"/>
      <c r="CA18" s="982"/>
      <c r="CB18" s="982"/>
      <c r="CC18" s="982"/>
      <c r="CD18" s="982"/>
      <c r="CE18" s="982"/>
      <c r="CF18" s="982"/>
      <c r="CG18" s="983"/>
      <c r="CH18" s="956"/>
      <c r="CI18" s="957"/>
      <c r="CJ18" s="957"/>
      <c r="CK18" s="957"/>
      <c r="CL18" s="958"/>
      <c r="CM18" s="956"/>
      <c r="CN18" s="957"/>
      <c r="CO18" s="957"/>
      <c r="CP18" s="957"/>
      <c r="CQ18" s="958"/>
      <c r="CR18" s="956"/>
      <c r="CS18" s="957"/>
      <c r="CT18" s="957"/>
      <c r="CU18" s="957"/>
      <c r="CV18" s="958"/>
      <c r="CW18" s="956"/>
      <c r="CX18" s="957"/>
      <c r="CY18" s="957"/>
      <c r="CZ18" s="957"/>
      <c r="DA18" s="958"/>
      <c r="DB18" s="956"/>
      <c r="DC18" s="957"/>
      <c r="DD18" s="957"/>
      <c r="DE18" s="957"/>
      <c r="DF18" s="958"/>
      <c r="DG18" s="956"/>
      <c r="DH18" s="957"/>
      <c r="DI18" s="957"/>
      <c r="DJ18" s="957"/>
      <c r="DK18" s="958"/>
      <c r="DL18" s="956"/>
      <c r="DM18" s="957"/>
      <c r="DN18" s="957"/>
      <c r="DO18" s="957"/>
      <c r="DP18" s="958"/>
      <c r="DQ18" s="956"/>
      <c r="DR18" s="957"/>
      <c r="DS18" s="957"/>
      <c r="DT18" s="957"/>
      <c r="DU18" s="958"/>
      <c r="DV18" s="959"/>
      <c r="DW18" s="960"/>
      <c r="DX18" s="960"/>
      <c r="DY18" s="960"/>
      <c r="DZ18" s="961"/>
      <c r="EA18" s="166"/>
    </row>
    <row r="19" spans="1:131" s="167" customFormat="1" ht="26.25" customHeight="1" x14ac:dyDescent="0.15">
      <c r="A19" s="173">
        <v>13</v>
      </c>
      <c r="B19" s="1004"/>
      <c r="C19" s="1005"/>
      <c r="D19" s="1005"/>
      <c r="E19" s="1005"/>
      <c r="F19" s="1005"/>
      <c r="G19" s="1005"/>
      <c r="H19" s="1005"/>
      <c r="I19" s="1005"/>
      <c r="J19" s="1005"/>
      <c r="K19" s="1005"/>
      <c r="L19" s="1005"/>
      <c r="M19" s="1005"/>
      <c r="N19" s="1005"/>
      <c r="O19" s="1005"/>
      <c r="P19" s="1006"/>
      <c r="Q19" s="1010"/>
      <c r="R19" s="1011"/>
      <c r="S19" s="1011"/>
      <c r="T19" s="1011"/>
      <c r="U19" s="1011"/>
      <c r="V19" s="1011"/>
      <c r="W19" s="1011"/>
      <c r="X19" s="1011"/>
      <c r="Y19" s="1011"/>
      <c r="Z19" s="1011"/>
      <c r="AA19" s="1011"/>
      <c r="AB19" s="1011"/>
      <c r="AC19" s="1011"/>
      <c r="AD19" s="1011"/>
      <c r="AE19" s="1012"/>
      <c r="AF19" s="986"/>
      <c r="AG19" s="987"/>
      <c r="AH19" s="987"/>
      <c r="AI19" s="987"/>
      <c r="AJ19" s="988"/>
      <c r="AK19" s="1053"/>
      <c r="AL19" s="1054"/>
      <c r="AM19" s="1054"/>
      <c r="AN19" s="1054"/>
      <c r="AO19" s="1054"/>
      <c r="AP19" s="1054"/>
      <c r="AQ19" s="1054"/>
      <c r="AR19" s="1054"/>
      <c r="AS19" s="1054"/>
      <c r="AT19" s="1054"/>
      <c r="AU19" s="1051"/>
      <c r="AV19" s="1051"/>
      <c r="AW19" s="1051"/>
      <c r="AX19" s="1051"/>
      <c r="AY19" s="1052"/>
      <c r="AZ19" s="164"/>
      <c r="BA19" s="164"/>
      <c r="BB19" s="164"/>
      <c r="BC19" s="164"/>
      <c r="BD19" s="164"/>
      <c r="BE19" s="165"/>
      <c r="BF19" s="165"/>
      <c r="BG19" s="165"/>
      <c r="BH19" s="165"/>
      <c r="BI19" s="165"/>
      <c r="BJ19" s="165"/>
      <c r="BK19" s="165"/>
      <c r="BL19" s="165"/>
      <c r="BM19" s="165"/>
      <c r="BN19" s="165"/>
      <c r="BO19" s="165"/>
      <c r="BP19" s="165"/>
      <c r="BQ19" s="174">
        <v>13</v>
      </c>
      <c r="BR19" s="175"/>
      <c r="BS19" s="981"/>
      <c r="BT19" s="982"/>
      <c r="BU19" s="982"/>
      <c r="BV19" s="982"/>
      <c r="BW19" s="982"/>
      <c r="BX19" s="982"/>
      <c r="BY19" s="982"/>
      <c r="BZ19" s="982"/>
      <c r="CA19" s="982"/>
      <c r="CB19" s="982"/>
      <c r="CC19" s="982"/>
      <c r="CD19" s="982"/>
      <c r="CE19" s="982"/>
      <c r="CF19" s="982"/>
      <c r="CG19" s="983"/>
      <c r="CH19" s="956"/>
      <c r="CI19" s="957"/>
      <c r="CJ19" s="957"/>
      <c r="CK19" s="957"/>
      <c r="CL19" s="958"/>
      <c r="CM19" s="956"/>
      <c r="CN19" s="957"/>
      <c r="CO19" s="957"/>
      <c r="CP19" s="957"/>
      <c r="CQ19" s="958"/>
      <c r="CR19" s="956"/>
      <c r="CS19" s="957"/>
      <c r="CT19" s="957"/>
      <c r="CU19" s="957"/>
      <c r="CV19" s="958"/>
      <c r="CW19" s="956"/>
      <c r="CX19" s="957"/>
      <c r="CY19" s="957"/>
      <c r="CZ19" s="957"/>
      <c r="DA19" s="958"/>
      <c r="DB19" s="956"/>
      <c r="DC19" s="957"/>
      <c r="DD19" s="957"/>
      <c r="DE19" s="957"/>
      <c r="DF19" s="958"/>
      <c r="DG19" s="956"/>
      <c r="DH19" s="957"/>
      <c r="DI19" s="957"/>
      <c r="DJ19" s="957"/>
      <c r="DK19" s="958"/>
      <c r="DL19" s="956"/>
      <c r="DM19" s="957"/>
      <c r="DN19" s="957"/>
      <c r="DO19" s="957"/>
      <c r="DP19" s="958"/>
      <c r="DQ19" s="956"/>
      <c r="DR19" s="957"/>
      <c r="DS19" s="957"/>
      <c r="DT19" s="957"/>
      <c r="DU19" s="958"/>
      <c r="DV19" s="959"/>
      <c r="DW19" s="960"/>
      <c r="DX19" s="960"/>
      <c r="DY19" s="960"/>
      <c r="DZ19" s="961"/>
      <c r="EA19" s="166"/>
    </row>
    <row r="20" spans="1:131" s="167" customFormat="1" ht="26.25" customHeight="1" x14ac:dyDescent="0.15">
      <c r="A20" s="173">
        <v>14</v>
      </c>
      <c r="B20" s="1004"/>
      <c r="C20" s="1005"/>
      <c r="D20" s="1005"/>
      <c r="E20" s="1005"/>
      <c r="F20" s="1005"/>
      <c r="G20" s="1005"/>
      <c r="H20" s="1005"/>
      <c r="I20" s="1005"/>
      <c r="J20" s="1005"/>
      <c r="K20" s="1005"/>
      <c r="L20" s="1005"/>
      <c r="M20" s="1005"/>
      <c r="N20" s="1005"/>
      <c r="O20" s="1005"/>
      <c r="P20" s="1006"/>
      <c r="Q20" s="1010"/>
      <c r="R20" s="1011"/>
      <c r="S20" s="1011"/>
      <c r="T20" s="1011"/>
      <c r="U20" s="1011"/>
      <c r="V20" s="1011"/>
      <c r="W20" s="1011"/>
      <c r="X20" s="1011"/>
      <c r="Y20" s="1011"/>
      <c r="Z20" s="1011"/>
      <c r="AA20" s="1011"/>
      <c r="AB20" s="1011"/>
      <c r="AC20" s="1011"/>
      <c r="AD20" s="1011"/>
      <c r="AE20" s="1012"/>
      <c r="AF20" s="986"/>
      <c r="AG20" s="987"/>
      <c r="AH20" s="987"/>
      <c r="AI20" s="987"/>
      <c r="AJ20" s="988"/>
      <c r="AK20" s="1053"/>
      <c r="AL20" s="1054"/>
      <c r="AM20" s="1054"/>
      <c r="AN20" s="1054"/>
      <c r="AO20" s="1054"/>
      <c r="AP20" s="1054"/>
      <c r="AQ20" s="1054"/>
      <c r="AR20" s="1054"/>
      <c r="AS20" s="1054"/>
      <c r="AT20" s="1054"/>
      <c r="AU20" s="1051"/>
      <c r="AV20" s="1051"/>
      <c r="AW20" s="1051"/>
      <c r="AX20" s="1051"/>
      <c r="AY20" s="1052"/>
      <c r="AZ20" s="164"/>
      <c r="BA20" s="164"/>
      <c r="BB20" s="164"/>
      <c r="BC20" s="164"/>
      <c r="BD20" s="164"/>
      <c r="BE20" s="165"/>
      <c r="BF20" s="165"/>
      <c r="BG20" s="165"/>
      <c r="BH20" s="165"/>
      <c r="BI20" s="165"/>
      <c r="BJ20" s="165"/>
      <c r="BK20" s="165"/>
      <c r="BL20" s="165"/>
      <c r="BM20" s="165"/>
      <c r="BN20" s="165"/>
      <c r="BO20" s="165"/>
      <c r="BP20" s="165"/>
      <c r="BQ20" s="174">
        <v>14</v>
      </c>
      <c r="BR20" s="175"/>
      <c r="BS20" s="981"/>
      <c r="BT20" s="982"/>
      <c r="BU20" s="982"/>
      <c r="BV20" s="982"/>
      <c r="BW20" s="982"/>
      <c r="BX20" s="982"/>
      <c r="BY20" s="982"/>
      <c r="BZ20" s="982"/>
      <c r="CA20" s="982"/>
      <c r="CB20" s="982"/>
      <c r="CC20" s="982"/>
      <c r="CD20" s="982"/>
      <c r="CE20" s="982"/>
      <c r="CF20" s="982"/>
      <c r="CG20" s="983"/>
      <c r="CH20" s="956"/>
      <c r="CI20" s="957"/>
      <c r="CJ20" s="957"/>
      <c r="CK20" s="957"/>
      <c r="CL20" s="958"/>
      <c r="CM20" s="956"/>
      <c r="CN20" s="957"/>
      <c r="CO20" s="957"/>
      <c r="CP20" s="957"/>
      <c r="CQ20" s="958"/>
      <c r="CR20" s="956"/>
      <c r="CS20" s="957"/>
      <c r="CT20" s="957"/>
      <c r="CU20" s="957"/>
      <c r="CV20" s="958"/>
      <c r="CW20" s="956"/>
      <c r="CX20" s="957"/>
      <c r="CY20" s="957"/>
      <c r="CZ20" s="957"/>
      <c r="DA20" s="958"/>
      <c r="DB20" s="956"/>
      <c r="DC20" s="957"/>
      <c r="DD20" s="957"/>
      <c r="DE20" s="957"/>
      <c r="DF20" s="958"/>
      <c r="DG20" s="956"/>
      <c r="DH20" s="957"/>
      <c r="DI20" s="957"/>
      <c r="DJ20" s="957"/>
      <c r="DK20" s="958"/>
      <c r="DL20" s="956"/>
      <c r="DM20" s="957"/>
      <c r="DN20" s="957"/>
      <c r="DO20" s="957"/>
      <c r="DP20" s="958"/>
      <c r="DQ20" s="956"/>
      <c r="DR20" s="957"/>
      <c r="DS20" s="957"/>
      <c r="DT20" s="957"/>
      <c r="DU20" s="958"/>
      <c r="DV20" s="959"/>
      <c r="DW20" s="960"/>
      <c r="DX20" s="960"/>
      <c r="DY20" s="960"/>
      <c r="DZ20" s="961"/>
      <c r="EA20" s="166"/>
    </row>
    <row r="21" spans="1:131" s="167" customFormat="1" ht="26.25" customHeight="1" thickBot="1" x14ac:dyDescent="0.2">
      <c r="A21" s="173">
        <v>15</v>
      </c>
      <c r="B21" s="1004"/>
      <c r="C21" s="1005"/>
      <c r="D21" s="1005"/>
      <c r="E21" s="1005"/>
      <c r="F21" s="1005"/>
      <c r="G21" s="1005"/>
      <c r="H21" s="1005"/>
      <c r="I21" s="1005"/>
      <c r="J21" s="1005"/>
      <c r="K21" s="1005"/>
      <c r="L21" s="1005"/>
      <c r="M21" s="1005"/>
      <c r="N21" s="1005"/>
      <c r="O21" s="1005"/>
      <c r="P21" s="1006"/>
      <c r="Q21" s="1010"/>
      <c r="R21" s="1011"/>
      <c r="S21" s="1011"/>
      <c r="T21" s="1011"/>
      <c r="U21" s="1011"/>
      <c r="V21" s="1011"/>
      <c r="W21" s="1011"/>
      <c r="X21" s="1011"/>
      <c r="Y21" s="1011"/>
      <c r="Z21" s="1011"/>
      <c r="AA21" s="1011"/>
      <c r="AB21" s="1011"/>
      <c r="AC21" s="1011"/>
      <c r="AD21" s="1011"/>
      <c r="AE21" s="1012"/>
      <c r="AF21" s="986"/>
      <c r="AG21" s="987"/>
      <c r="AH21" s="987"/>
      <c r="AI21" s="987"/>
      <c r="AJ21" s="988"/>
      <c r="AK21" s="1053"/>
      <c r="AL21" s="1054"/>
      <c r="AM21" s="1054"/>
      <c r="AN21" s="1054"/>
      <c r="AO21" s="1054"/>
      <c r="AP21" s="1054"/>
      <c r="AQ21" s="1054"/>
      <c r="AR21" s="1054"/>
      <c r="AS21" s="1054"/>
      <c r="AT21" s="1054"/>
      <c r="AU21" s="1051"/>
      <c r="AV21" s="1051"/>
      <c r="AW21" s="1051"/>
      <c r="AX21" s="1051"/>
      <c r="AY21" s="1052"/>
      <c r="AZ21" s="164"/>
      <c r="BA21" s="164"/>
      <c r="BB21" s="164"/>
      <c r="BC21" s="164"/>
      <c r="BD21" s="164"/>
      <c r="BE21" s="165"/>
      <c r="BF21" s="165"/>
      <c r="BG21" s="165"/>
      <c r="BH21" s="165"/>
      <c r="BI21" s="165"/>
      <c r="BJ21" s="165"/>
      <c r="BK21" s="165"/>
      <c r="BL21" s="165"/>
      <c r="BM21" s="165"/>
      <c r="BN21" s="165"/>
      <c r="BO21" s="165"/>
      <c r="BP21" s="165"/>
      <c r="BQ21" s="174">
        <v>15</v>
      </c>
      <c r="BR21" s="175"/>
      <c r="BS21" s="981"/>
      <c r="BT21" s="982"/>
      <c r="BU21" s="982"/>
      <c r="BV21" s="982"/>
      <c r="BW21" s="982"/>
      <c r="BX21" s="982"/>
      <c r="BY21" s="982"/>
      <c r="BZ21" s="982"/>
      <c r="CA21" s="982"/>
      <c r="CB21" s="982"/>
      <c r="CC21" s="982"/>
      <c r="CD21" s="982"/>
      <c r="CE21" s="982"/>
      <c r="CF21" s="982"/>
      <c r="CG21" s="983"/>
      <c r="CH21" s="956"/>
      <c r="CI21" s="957"/>
      <c r="CJ21" s="957"/>
      <c r="CK21" s="957"/>
      <c r="CL21" s="958"/>
      <c r="CM21" s="956"/>
      <c r="CN21" s="957"/>
      <c r="CO21" s="957"/>
      <c r="CP21" s="957"/>
      <c r="CQ21" s="958"/>
      <c r="CR21" s="956"/>
      <c r="CS21" s="957"/>
      <c r="CT21" s="957"/>
      <c r="CU21" s="957"/>
      <c r="CV21" s="958"/>
      <c r="CW21" s="956"/>
      <c r="CX21" s="957"/>
      <c r="CY21" s="957"/>
      <c r="CZ21" s="957"/>
      <c r="DA21" s="958"/>
      <c r="DB21" s="956"/>
      <c r="DC21" s="957"/>
      <c r="DD21" s="957"/>
      <c r="DE21" s="957"/>
      <c r="DF21" s="958"/>
      <c r="DG21" s="956"/>
      <c r="DH21" s="957"/>
      <c r="DI21" s="957"/>
      <c r="DJ21" s="957"/>
      <c r="DK21" s="958"/>
      <c r="DL21" s="956"/>
      <c r="DM21" s="957"/>
      <c r="DN21" s="957"/>
      <c r="DO21" s="957"/>
      <c r="DP21" s="958"/>
      <c r="DQ21" s="956"/>
      <c r="DR21" s="957"/>
      <c r="DS21" s="957"/>
      <c r="DT21" s="957"/>
      <c r="DU21" s="958"/>
      <c r="DV21" s="959"/>
      <c r="DW21" s="960"/>
      <c r="DX21" s="960"/>
      <c r="DY21" s="960"/>
      <c r="DZ21" s="961"/>
      <c r="EA21" s="166"/>
    </row>
    <row r="22" spans="1:131" s="167" customFormat="1" ht="26.25" customHeight="1" x14ac:dyDescent="0.15">
      <c r="A22" s="173">
        <v>16</v>
      </c>
      <c r="B22" s="1004"/>
      <c r="C22" s="1005"/>
      <c r="D22" s="1005"/>
      <c r="E22" s="1005"/>
      <c r="F22" s="1005"/>
      <c r="G22" s="1005"/>
      <c r="H22" s="1005"/>
      <c r="I22" s="1005"/>
      <c r="J22" s="1005"/>
      <c r="K22" s="1005"/>
      <c r="L22" s="1005"/>
      <c r="M22" s="1005"/>
      <c r="N22" s="1005"/>
      <c r="O22" s="1005"/>
      <c r="P22" s="1006"/>
      <c r="Q22" s="1048"/>
      <c r="R22" s="1049"/>
      <c r="S22" s="1049"/>
      <c r="T22" s="1049"/>
      <c r="U22" s="1049"/>
      <c r="V22" s="1049"/>
      <c r="W22" s="1049"/>
      <c r="X22" s="1049"/>
      <c r="Y22" s="1049"/>
      <c r="Z22" s="1049"/>
      <c r="AA22" s="1049"/>
      <c r="AB22" s="1049"/>
      <c r="AC22" s="1049"/>
      <c r="AD22" s="1049"/>
      <c r="AE22" s="1050"/>
      <c r="AF22" s="986"/>
      <c r="AG22" s="987"/>
      <c r="AH22" s="987"/>
      <c r="AI22" s="987"/>
      <c r="AJ22" s="988"/>
      <c r="AK22" s="1044"/>
      <c r="AL22" s="1045"/>
      <c r="AM22" s="1045"/>
      <c r="AN22" s="1045"/>
      <c r="AO22" s="1045"/>
      <c r="AP22" s="1045"/>
      <c r="AQ22" s="1045"/>
      <c r="AR22" s="1045"/>
      <c r="AS22" s="1045"/>
      <c r="AT22" s="1045"/>
      <c r="AU22" s="1046"/>
      <c r="AV22" s="1046"/>
      <c r="AW22" s="1046"/>
      <c r="AX22" s="1046"/>
      <c r="AY22" s="1047"/>
      <c r="AZ22" s="1002" t="s">
        <v>361</v>
      </c>
      <c r="BA22" s="1002"/>
      <c r="BB22" s="1002"/>
      <c r="BC22" s="1002"/>
      <c r="BD22" s="1003"/>
      <c r="BE22" s="165"/>
      <c r="BF22" s="165"/>
      <c r="BG22" s="165"/>
      <c r="BH22" s="165"/>
      <c r="BI22" s="165"/>
      <c r="BJ22" s="165"/>
      <c r="BK22" s="165"/>
      <c r="BL22" s="165"/>
      <c r="BM22" s="165"/>
      <c r="BN22" s="165"/>
      <c r="BO22" s="165"/>
      <c r="BP22" s="165"/>
      <c r="BQ22" s="174">
        <v>16</v>
      </c>
      <c r="BR22" s="175"/>
      <c r="BS22" s="981"/>
      <c r="BT22" s="982"/>
      <c r="BU22" s="982"/>
      <c r="BV22" s="982"/>
      <c r="BW22" s="982"/>
      <c r="BX22" s="982"/>
      <c r="BY22" s="982"/>
      <c r="BZ22" s="982"/>
      <c r="CA22" s="982"/>
      <c r="CB22" s="982"/>
      <c r="CC22" s="982"/>
      <c r="CD22" s="982"/>
      <c r="CE22" s="982"/>
      <c r="CF22" s="982"/>
      <c r="CG22" s="983"/>
      <c r="CH22" s="956"/>
      <c r="CI22" s="957"/>
      <c r="CJ22" s="957"/>
      <c r="CK22" s="957"/>
      <c r="CL22" s="958"/>
      <c r="CM22" s="956"/>
      <c r="CN22" s="957"/>
      <c r="CO22" s="957"/>
      <c r="CP22" s="957"/>
      <c r="CQ22" s="958"/>
      <c r="CR22" s="956"/>
      <c r="CS22" s="957"/>
      <c r="CT22" s="957"/>
      <c r="CU22" s="957"/>
      <c r="CV22" s="958"/>
      <c r="CW22" s="956"/>
      <c r="CX22" s="957"/>
      <c r="CY22" s="957"/>
      <c r="CZ22" s="957"/>
      <c r="DA22" s="958"/>
      <c r="DB22" s="956"/>
      <c r="DC22" s="957"/>
      <c r="DD22" s="957"/>
      <c r="DE22" s="957"/>
      <c r="DF22" s="958"/>
      <c r="DG22" s="956"/>
      <c r="DH22" s="957"/>
      <c r="DI22" s="957"/>
      <c r="DJ22" s="957"/>
      <c r="DK22" s="958"/>
      <c r="DL22" s="956"/>
      <c r="DM22" s="957"/>
      <c r="DN22" s="957"/>
      <c r="DO22" s="957"/>
      <c r="DP22" s="958"/>
      <c r="DQ22" s="956"/>
      <c r="DR22" s="957"/>
      <c r="DS22" s="957"/>
      <c r="DT22" s="957"/>
      <c r="DU22" s="958"/>
      <c r="DV22" s="959"/>
      <c r="DW22" s="960"/>
      <c r="DX22" s="960"/>
      <c r="DY22" s="960"/>
      <c r="DZ22" s="961"/>
      <c r="EA22" s="166"/>
    </row>
    <row r="23" spans="1:131" s="167" customFormat="1" ht="26.25" customHeight="1" thickBot="1" x14ac:dyDescent="0.2">
      <c r="A23" s="176" t="s">
        <v>362</v>
      </c>
      <c r="B23" s="911" t="s">
        <v>363</v>
      </c>
      <c r="C23" s="912"/>
      <c r="D23" s="912"/>
      <c r="E23" s="912"/>
      <c r="F23" s="912"/>
      <c r="G23" s="912"/>
      <c r="H23" s="912"/>
      <c r="I23" s="912"/>
      <c r="J23" s="912"/>
      <c r="K23" s="912"/>
      <c r="L23" s="912"/>
      <c r="M23" s="912"/>
      <c r="N23" s="912"/>
      <c r="O23" s="912"/>
      <c r="P23" s="913"/>
      <c r="Q23" s="1035">
        <v>93042</v>
      </c>
      <c r="R23" s="1036"/>
      <c r="S23" s="1036"/>
      <c r="T23" s="1036"/>
      <c r="U23" s="1036"/>
      <c r="V23" s="1036">
        <v>89890</v>
      </c>
      <c r="W23" s="1036"/>
      <c r="X23" s="1036"/>
      <c r="Y23" s="1036"/>
      <c r="Z23" s="1036"/>
      <c r="AA23" s="1036">
        <v>3152</v>
      </c>
      <c r="AB23" s="1036"/>
      <c r="AC23" s="1036"/>
      <c r="AD23" s="1036"/>
      <c r="AE23" s="1037"/>
      <c r="AF23" s="1038">
        <v>2963</v>
      </c>
      <c r="AG23" s="1036"/>
      <c r="AH23" s="1036"/>
      <c r="AI23" s="1036"/>
      <c r="AJ23" s="1039"/>
      <c r="AK23" s="1040"/>
      <c r="AL23" s="1041"/>
      <c r="AM23" s="1041"/>
      <c r="AN23" s="1041"/>
      <c r="AO23" s="1041"/>
      <c r="AP23" s="1036">
        <v>36566</v>
      </c>
      <c r="AQ23" s="1036"/>
      <c r="AR23" s="1036"/>
      <c r="AS23" s="1036"/>
      <c r="AT23" s="1036"/>
      <c r="AU23" s="1042"/>
      <c r="AV23" s="1042"/>
      <c r="AW23" s="1042"/>
      <c r="AX23" s="1042"/>
      <c r="AY23" s="1043"/>
      <c r="AZ23" s="1032" t="s">
        <v>203</v>
      </c>
      <c r="BA23" s="1033"/>
      <c r="BB23" s="1033"/>
      <c r="BC23" s="1033"/>
      <c r="BD23" s="1034"/>
      <c r="BE23" s="165"/>
      <c r="BF23" s="165"/>
      <c r="BG23" s="165"/>
      <c r="BH23" s="165"/>
      <c r="BI23" s="165"/>
      <c r="BJ23" s="165"/>
      <c r="BK23" s="165"/>
      <c r="BL23" s="165"/>
      <c r="BM23" s="165"/>
      <c r="BN23" s="165"/>
      <c r="BO23" s="165"/>
      <c r="BP23" s="165"/>
      <c r="BQ23" s="174">
        <v>17</v>
      </c>
      <c r="BR23" s="175"/>
      <c r="BS23" s="981"/>
      <c r="BT23" s="982"/>
      <c r="BU23" s="982"/>
      <c r="BV23" s="982"/>
      <c r="BW23" s="982"/>
      <c r="BX23" s="982"/>
      <c r="BY23" s="982"/>
      <c r="BZ23" s="982"/>
      <c r="CA23" s="982"/>
      <c r="CB23" s="982"/>
      <c r="CC23" s="982"/>
      <c r="CD23" s="982"/>
      <c r="CE23" s="982"/>
      <c r="CF23" s="982"/>
      <c r="CG23" s="983"/>
      <c r="CH23" s="956"/>
      <c r="CI23" s="957"/>
      <c r="CJ23" s="957"/>
      <c r="CK23" s="957"/>
      <c r="CL23" s="958"/>
      <c r="CM23" s="956"/>
      <c r="CN23" s="957"/>
      <c r="CO23" s="957"/>
      <c r="CP23" s="957"/>
      <c r="CQ23" s="958"/>
      <c r="CR23" s="956"/>
      <c r="CS23" s="957"/>
      <c r="CT23" s="957"/>
      <c r="CU23" s="957"/>
      <c r="CV23" s="958"/>
      <c r="CW23" s="956"/>
      <c r="CX23" s="957"/>
      <c r="CY23" s="957"/>
      <c r="CZ23" s="957"/>
      <c r="DA23" s="958"/>
      <c r="DB23" s="956"/>
      <c r="DC23" s="957"/>
      <c r="DD23" s="957"/>
      <c r="DE23" s="957"/>
      <c r="DF23" s="958"/>
      <c r="DG23" s="956"/>
      <c r="DH23" s="957"/>
      <c r="DI23" s="957"/>
      <c r="DJ23" s="957"/>
      <c r="DK23" s="958"/>
      <c r="DL23" s="956"/>
      <c r="DM23" s="957"/>
      <c r="DN23" s="957"/>
      <c r="DO23" s="957"/>
      <c r="DP23" s="958"/>
      <c r="DQ23" s="956"/>
      <c r="DR23" s="957"/>
      <c r="DS23" s="957"/>
      <c r="DT23" s="957"/>
      <c r="DU23" s="958"/>
      <c r="DV23" s="959"/>
      <c r="DW23" s="960"/>
      <c r="DX23" s="960"/>
      <c r="DY23" s="960"/>
      <c r="DZ23" s="961"/>
      <c r="EA23" s="166"/>
    </row>
    <row r="24" spans="1:131" s="167" customFormat="1" ht="26.25" customHeight="1" x14ac:dyDescent="0.15">
      <c r="A24" s="1031" t="s">
        <v>364</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164"/>
      <c r="BA24" s="164"/>
      <c r="BB24" s="164"/>
      <c r="BC24" s="164"/>
      <c r="BD24" s="164"/>
      <c r="BE24" s="165"/>
      <c r="BF24" s="165"/>
      <c r="BG24" s="165"/>
      <c r="BH24" s="165"/>
      <c r="BI24" s="165"/>
      <c r="BJ24" s="165"/>
      <c r="BK24" s="165"/>
      <c r="BL24" s="165"/>
      <c r="BM24" s="165"/>
      <c r="BN24" s="165"/>
      <c r="BO24" s="165"/>
      <c r="BP24" s="165"/>
      <c r="BQ24" s="174">
        <v>18</v>
      </c>
      <c r="BR24" s="175"/>
      <c r="BS24" s="981"/>
      <c r="BT24" s="982"/>
      <c r="BU24" s="982"/>
      <c r="BV24" s="982"/>
      <c r="BW24" s="982"/>
      <c r="BX24" s="982"/>
      <c r="BY24" s="982"/>
      <c r="BZ24" s="982"/>
      <c r="CA24" s="982"/>
      <c r="CB24" s="982"/>
      <c r="CC24" s="982"/>
      <c r="CD24" s="982"/>
      <c r="CE24" s="982"/>
      <c r="CF24" s="982"/>
      <c r="CG24" s="983"/>
      <c r="CH24" s="956"/>
      <c r="CI24" s="957"/>
      <c r="CJ24" s="957"/>
      <c r="CK24" s="957"/>
      <c r="CL24" s="958"/>
      <c r="CM24" s="956"/>
      <c r="CN24" s="957"/>
      <c r="CO24" s="957"/>
      <c r="CP24" s="957"/>
      <c r="CQ24" s="958"/>
      <c r="CR24" s="956"/>
      <c r="CS24" s="957"/>
      <c r="CT24" s="957"/>
      <c r="CU24" s="957"/>
      <c r="CV24" s="958"/>
      <c r="CW24" s="956"/>
      <c r="CX24" s="957"/>
      <c r="CY24" s="957"/>
      <c r="CZ24" s="957"/>
      <c r="DA24" s="958"/>
      <c r="DB24" s="956"/>
      <c r="DC24" s="957"/>
      <c r="DD24" s="957"/>
      <c r="DE24" s="957"/>
      <c r="DF24" s="958"/>
      <c r="DG24" s="956"/>
      <c r="DH24" s="957"/>
      <c r="DI24" s="957"/>
      <c r="DJ24" s="957"/>
      <c r="DK24" s="958"/>
      <c r="DL24" s="956"/>
      <c r="DM24" s="957"/>
      <c r="DN24" s="957"/>
      <c r="DO24" s="957"/>
      <c r="DP24" s="958"/>
      <c r="DQ24" s="956"/>
      <c r="DR24" s="957"/>
      <c r="DS24" s="957"/>
      <c r="DT24" s="957"/>
      <c r="DU24" s="958"/>
      <c r="DV24" s="959"/>
      <c r="DW24" s="960"/>
      <c r="DX24" s="960"/>
      <c r="DY24" s="960"/>
      <c r="DZ24" s="961"/>
      <c r="EA24" s="166"/>
    </row>
    <row r="25" spans="1:131" s="159" customFormat="1" ht="26.25" customHeight="1" thickBot="1" x14ac:dyDescent="0.2">
      <c r="A25" s="1030" t="s">
        <v>365</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0"/>
      <c r="BI25" s="1030"/>
      <c r="BJ25" s="164"/>
      <c r="BK25" s="164"/>
      <c r="BL25" s="164"/>
      <c r="BM25" s="164"/>
      <c r="BN25" s="164"/>
      <c r="BO25" s="177"/>
      <c r="BP25" s="177"/>
      <c r="BQ25" s="174">
        <v>19</v>
      </c>
      <c r="BR25" s="175"/>
      <c r="BS25" s="981"/>
      <c r="BT25" s="982"/>
      <c r="BU25" s="982"/>
      <c r="BV25" s="982"/>
      <c r="BW25" s="982"/>
      <c r="BX25" s="982"/>
      <c r="BY25" s="982"/>
      <c r="BZ25" s="982"/>
      <c r="CA25" s="982"/>
      <c r="CB25" s="982"/>
      <c r="CC25" s="982"/>
      <c r="CD25" s="982"/>
      <c r="CE25" s="982"/>
      <c r="CF25" s="982"/>
      <c r="CG25" s="983"/>
      <c r="CH25" s="956"/>
      <c r="CI25" s="957"/>
      <c r="CJ25" s="957"/>
      <c r="CK25" s="957"/>
      <c r="CL25" s="958"/>
      <c r="CM25" s="956"/>
      <c r="CN25" s="957"/>
      <c r="CO25" s="957"/>
      <c r="CP25" s="957"/>
      <c r="CQ25" s="958"/>
      <c r="CR25" s="956"/>
      <c r="CS25" s="957"/>
      <c r="CT25" s="957"/>
      <c r="CU25" s="957"/>
      <c r="CV25" s="958"/>
      <c r="CW25" s="956"/>
      <c r="CX25" s="957"/>
      <c r="CY25" s="957"/>
      <c r="CZ25" s="957"/>
      <c r="DA25" s="958"/>
      <c r="DB25" s="956"/>
      <c r="DC25" s="957"/>
      <c r="DD25" s="957"/>
      <c r="DE25" s="957"/>
      <c r="DF25" s="958"/>
      <c r="DG25" s="956"/>
      <c r="DH25" s="957"/>
      <c r="DI25" s="957"/>
      <c r="DJ25" s="957"/>
      <c r="DK25" s="958"/>
      <c r="DL25" s="956"/>
      <c r="DM25" s="957"/>
      <c r="DN25" s="957"/>
      <c r="DO25" s="957"/>
      <c r="DP25" s="958"/>
      <c r="DQ25" s="956"/>
      <c r="DR25" s="957"/>
      <c r="DS25" s="957"/>
      <c r="DT25" s="957"/>
      <c r="DU25" s="958"/>
      <c r="DV25" s="959"/>
      <c r="DW25" s="960"/>
      <c r="DX25" s="960"/>
      <c r="DY25" s="960"/>
      <c r="DZ25" s="961"/>
      <c r="EA25" s="158"/>
    </row>
    <row r="26" spans="1:131" s="159" customFormat="1" ht="26.25" customHeight="1" x14ac:dyDescent="0.15">
      <c r="A26" s="962" t="s">
        <v>342</v>
      </c>
      <c r="B26" s="963"/>
      <c r="C26" s="963"/>
      <c r="D26" s="963"/>
      <c r="E26" s="963"/>
      <c r="F26" s="963"/>
      <c r="G26" s="963"/>
      <c r="H26" s="963"/>
      <c r="I26" s="963"/>
      <c r="J26" s="963"/>
      <c r="K26" s="963"/>
      <c r="L26" s="963"/>
      <c r="M26" s="963"/>
      <c r="N26" s="963"/>
      <c r="O26" s="963"/>
      <c r="P26" s="964"/>
      <c r="Q26" s="968" t="s">
        <v>366</v>
      </c>
      <c r="R26" s="969"/>
      <c r="S26" s="969"/>
      <c r="T26" s="969"/>
      <c r="U26" s="970"/>
      <c r="V26" s="968" t="s">
        <v>367</v>
      </c>
      <c r="W26" s="969"/>
      <c r="X26" s="969"/>
      <c r="Y26" s="969"/>
      <c r="Z26" s="970"/>
      <c r="AA26" s="968" t="s">
        <v>368</v>
      </c>
      <c r="AB26" s="969"/>
      <c r="AC26" s="969"/>
      <c r="AD26" s="969"/>
      <c r="AE26" s="969"/>
      <c r="AF26" s="1026" t="s">
        <v>369</v>
      </c>
      <c r="AG26" s="975"/>
      <c r="AH26" s="975"/>
      <c r="AI26" s="975"/>
      <c r="AJ26" s="1027"/>
      <c r="AK26" s="969" t="s">
        <v>370</v>
      </c>
      <c r="AL26" s="969"/>
      <c r="AM26" s="969"/>
      <c r="AN26" s="969"/>
      <c r="AO26" s="970"/>
      <c r="AP26" s="968" t="s">
        <v>371</v>
      </c>
      <c r="AQ26" s="969"/>
      <c r="AR26" s="969"/>
      <c r="AS26" s="969"/>
      <c r="AT26" s="970"/>
      <c r="AU26" s="968" t="s">
        <v>372</v>
      </c>
      <c r="AV26" s="969"/>
      <c r="AW26" s="969"/>
      <c r="AX26" s="969"/>
      <c r="AY26" s="970"/>
      <c r="AZ26" s="968" t="s">
        <v>373</v>
      </c>
      <c r="BA26" s="969"/>
      <c r="BB26" s="969"/>
      <c r="BC26" s="969"/>
      <c r="BD26" s="970"/>
      <c r="BE26" s="968" t="s">
        <v>349</v>
      </c>
      <c r="BF26" s="969"/>
      <c r="BG26" s="969"/>
      <c r="BH26" s="969"/>
      <c r="BI26" s="984"/>
      <c r="BJ26" s="164"/>
      <c r="BK26" s="164"/>
      <c r="BL26" s="164"/>
      <c r="BM26" s="164"/>
      <c r="BN26" s="164"/>
      <c r="BO26" s="177"/>
      <c r="BP26" s="177"/>
      <c r="BQ26" s="174">
        <v>20</v>
      </c>
      <c r="BR26" s="175"/>
      <c r="BS26" s="981"/>
      <c r="BT26" s="982"/>
      <c r="BU26" s="982"/>
      <c r="BV26" s="982"/>
      <c r="BW26" s="982"/>
      <c r="BX26" s="982"/>
      <c r="BY26" s="982"/>
      <c r="BZ26" s="982"/>
      <c r="CA26" s="982"/>
      <c r="CB26" s="982"/>
      <c r="CC26" s="982"/>
      <c r="CD26" s="982"/>
      <c r="CE26" s="982"/>
      <c r="CF26" s="982"/>
      <c r="CG26" s="983"/>
      <c r="CH26" s="956"/>
      <c r="CI26" s="957"/>
      <c r="CJ26" s="957"/>
      <c r="CK26" s="957"/>
      <c r="CL26" s="958"/>
      <c r="CM26" s="956"/>
      <c r="CN26" s="957"/>
      <c r="CO26" s="957"/>
      <c r="CP26" s="957"/>
      <c r="CQ26" s="958"/>
      <c r="CR26" s="956"/>
      <c r="CS26" s="957"/>
      <c r="CT26" s="957"/>
      <c r="CU26" s="957"/>
      <c r="CV26" s="958"/>
      <c r="CW26" s="956"/>
      <c r="CX26" s="957"/>
      <c r="CY26" s="957"/>
      <c r="CZ26" s="957"/>
      <c r="DA26" s="958"/>
      <c r="DB26" s="956"/>
      <c r="DC26" s="957"/>
      <c r="DD26" s="957"/>
      <c r="DE26" s="957"/>
      <c r="DF26" s="958"/>
      <c r="DG26" s="956"/>
      <c r="DH26" s="957"/>
      <c r="DI26" s="957"/>
      <c r="DJ26" s="957"/>
      <c r="DK26" s="958"/>
      <c r="DL26" s="956"/>
      <c r="DM26" s="957"/>
      <c r="DN26" s="957"/>
      <c r="DO26" s="957"/>
      <c r="DP26" s="958"/>
      <c r="DQ26" s="956"/>
      <c r="DR26" s="957"/>
      <c r="DS26" s="957"/>
      <c r="DT26" s="957"/>
      <c r="DU26" s="958"/>
      <c r="DV26" s="959"/>
      <c r="DW26" s="960"/>
      <c r="DX26" s="960"/>
      <c r="DY26" s="960"/>
      <c r="DZ26" s="961"/>
      <c r="EA26" s="158"/>
    </row>
    <row r="27" spans="1:131" s="159" customFormat="1" ht="26.25" customHeight="1" thickBot="1" x14ac:dyDescent="0.2">
      <c r="A27" s="965"/>
      <c r="B27" s="966"/>
      <c r="C27" s="966"/>
      <c r="D27" s="966"/>
      <c r="E27" s="966"/>
      <c r="F27" s="966"/>
      <c r="G27" s="966"/>
      <c r="H27" s="966"/>
      <c r="I27" s="966"/>
      <c r="J27" s="966"/>
      <c r="K27" s="966"/>
      <c r="L27" s="966"/>
      <c r="M27" s="966"/>
      <c r="N27" s="966"/>
      <c r="O27" s="966"/>
      <c r="P27" s="967"/>
      <c r="Q27" s="971"/>
      <c r="R27" s="972"/>
      <c r="S27" s="972"/>
      <c r="T27" s="972"/>
      <c r="U27" s="973"/>
      <c r="V27" s="971"/>
      <c r="W27" s="972"/>
      <c r="X27" s="972"/>
      <c r="Y27" s="972"/>
      <c r="Z27" s="973"/>
      <c r="AA27" s="971"/>
      <c r="AB27" s="972"/>
      <c r="AC27" s="972"/>
      <c r="AD27" s="972"/>
      <c r="AE27" s="972"/>
      <c r="AF27" s="1028"/>
      <c r="AG27" s="978"/>
      <c r="AH27" s="978"/>
      <c r="AI27" s="978"/>
      <c r="AJ27" s="1029"/>
      <c r="AK27" s="972"/>
      <c r="AL27" s="972"/>
      <c r="AM27" s="972"/>
      <c r="AN27" s="972"/>
      <c r="AO27" s="973"/>
      <c r="AP27" s="971"/>
      <c r="AQ27" s="972"/>
      <c r="AR27" s="972"/>
      <c r="AS27" s="972"/>
      <c r="AT27" s="973"/>
      <c r="AU27" s="971"/>
      <c r="AV27" s="972"/>
      <c r="AW27" s="972"/>
      <c r="AX27" s="972"/>
      <c r="AY27" s="973"/>
      <c r="AZ27" s="971"/>
      <c r="BA27" s="972"/>
      <c r="BB27" s="972"/>
      <c r="BC27" s="972"/>
      <c r="BD27" s="973"/>
      <c r="BE27" s="971"/>
      <c r="BF27" s="972"/>
      <c r="BG27" s="972"/>
      <c r="BH27" s="972"/>
      <c r="BI27" s="985"/>
      <c r="BJ27" s="164"/>
      <c r="BK27" s="164"/>
      <c r="BL27" s="164"/>
      <c r="BM27" s="164"/>
      <c r="BN27" s="164"/>
      <c r="BO27" s="177"/>
      <c r="BP27" s="177"/>
      <c r="BQ27" s="174">
        <v>21</v>
      </c>
      <c r="BR27" s="175"/>
      <c r="BS27" s="981"/>
      <c r="BT27" s="982"/>
      <c r="BU27" s="982"/>
      <c r="BV27" s="982"/>
      <c r="BW27" s="982"/>
      <c r="BX27" s="982"/>
      <c r="BY27" s="982"/>
      <c r="BZ27" s="982"/>
      <c r="CA27" s="982"/>
      <c r="CB27" s="982"/>
      <c r="CC27" s="982"/>
      <c r="CD27" s="982"/>
      <c r="CE27" s="982"/>
      <c r="CF27" s="982"/>
      <c r="CG27" s="983"/>
      <c r="CH27" s="956"/>
      <c r="CI27" s="957"/>
      <c r="CJ27" s="957"/>
      <c r="CK27" s="957"/>
      <c r="CL27" s="958"/>
      <c r="CM27" s="956"/>
      <c r="CN27" s="957"/>
      <c r="CO27" s="957"/>
      <c r="CP27" s="957"/>
      <c r="CQ27" s="958"/>
      <c r="CR27" s="956"/>
      <c r="CS27" s="957"/>
      <c r="CT27" s="957"/>
      <c r="CU27" s="957"/>
      <c r="CV27" s="958"/>
      <c r="CW27" s="956"/>
      <c r="CX27" s="957"/>
      <c r="CY27" s="957"/>
      <c r="CZ27" s="957"/>
      <c r="DA27" s="958"/>
      <c r="DB27" s="956"/>
      <c r="DC27" s="957"/>
      <c r="DD27" s="957"/>
      <c r="DE27" s="957"/>
      <c r="DF27" s="958"/>
      <c r="DG27" s="956"/>
      <c r="DH27" s="957"/>
      <c r="DI27" s="957"/>
      <c r="DJ27" s="957"/>
      <c r="DK27" s="958"/>
      <c r="DL27" s="956"/>
      <c r="DM27" s="957"/>
      <c r="DN27" s="957"/>
      <c r="DO27" s="957"/>
      <c r="DP27" s="958"/>
      <c r="DQ27" s="956"/>
      <c r="DR27" s="957"/>
      <c r="DS27" s="957"/>
      <c r="DT27" s="957"/>
      <c r="DU27" s="958"/>
      <c r="DV27" s="959"/>
      <c r="DW27" s="960"/>
      <c r="DX27" s="960"/>
      <c r="DY27" s="960"/>
      <c r="DZ27" s="961"/>
      <c r="EA27" s="158"/>
    </row>
    <row r="28" spans="1:131" s="159" customFormat="1" ht="26.25" customHeight="1" thickTop="1" x14ac:dyDescent="0.15">
      <c r="A28" s="178">
        <v>1</v>
      </c>
      <c r="B28" s="1017" t="s">
        <v>374</v>
      </c>
      <c r="C28" s="1018"/>
      <c r="D28" s="1018"/>
      <c r="E28" s="1018"/>
      <c r="F28" s="1018"/>
      <c r="G28" s="1018"/>
      <c r="H28" s="1018"/>
      <c r="I28" s="1018"/>
      <c r="J28" s="1018"/>
      <c r="K28" s="1018"/>
      <c r="L28" s="1018"/>
      <c r="M28" s="1018"/>
      <c r="N28" s="1018"/>
      <c r="O28" s="1018"/>
      <c r="P28" s="1019"/>
      <c r="Q28" s="1020">
        <v>15557</v>
      </c>
      <c r="R28" s="1021"/>
      <c r="S28" s="1021"/>
      <c r="T28" s="1021"/>
      <c r="U28" s="1021"/>
      <c r="V28" s="1021">
        <v>15414</v>
      </c>
      <c r="W28" s="1021"/>
      <c r="X28" s="1021"/>
      <c r="Y28" s="1021"/>
      <c r="Z28" s="1021"/>
      <c r="AA28" s="1021">
        <v>143</v>
      </c>
      <c r="AB28" s="1021"/>
      <c r="AC28" s="1021"/>
      <c r="AD28" s="1021"/>
      <c r="AE28" s="1022"/>
      <c r="AF28" s="1023">
        <v>140</v>
      </c>
      <c r="AG28" s="1021"/>
      <c r="AH28" s="1021"/>
      <c r="AI28" s="1021"/>
      <c r="AJ28" s="1024"/>
      <c r="AK28" s="1025">
        <v>2212</v>
      </c>
      <c r="AL28" s="1013"/>
      <c r="AM28" s="1013"/>
      <c r="AN28" s="1013"/>
      <c r="AO28" s="1013"/>
      <c r="AP28" s="1013" t="s">
        <v>490</v>
      </c>
      <c r="AQ28" s="1013"/>
      <c r="AR28" s="1013"/>
      <c r="AS28" s="1013"/>
      <c r="AT28" s="1013"/>
      <c r="AU28" s="1013" t="s">
        <v>490</v>
      </c>
      <c r="AV28" s="1013"/>
      <c r="AW28" s="1013"/>
      <c r="AX28" s="1013"/>
      <c r="AY28" s="1013"/>
      <c r="AZ28" s="1014" t="s">
        <v>490</v>
      </c>
      <c r="BA28" s="1014"/>
      <c r="BB28" s="1014"/>
      <c r="BC28" s="1014"/>
      <c r="BD28" s="1014"/>
      <c r="BE28" s="1015"/>
      <c r="BF28" s="1015"/>
      <c r="BG28" s="1015"/>
      <c r="BH28" s="1015"/>
      <c r="BI28" s="1016"/>
      <c r="BJ28" s="164"/>
      <c r="BK28" s="164"/>
      <c r="BL28" s="164"/>
      <c r="BM28" s="164"/>
      <c r="BN28" s="164"/>
      <c r="BO28" s="177"/>
      <c r="BP28" s="177"/>
      <c r="BQ28" s="174">
        <v>22</v>
      </c>
      <c r="BR28" s="175"/>
      <c r="BS28" s="981"/>
      <c r="BT28" s="982"/>
      <c r="BU28" s="982"/>
      <c r="BV28" s="982"/>
      <c r="BW28" s="982"/>
      <c r="BX28" s="982"/>
      <c r="BY28" s="982"/>
      <c r="BZ28" s="982"/>
      <c r="CA28" s="982"/>
      <c r="CB28" s="982"/>
      <c r="CC28" s="982"/>
      <c r="CD28" s="982"/>
      <c r="CE28" s="982"/>
      <c r="CF28" s="982"/>
      <c r="CG28" s="983"/>
      <c r="CH28" s="956"/>
      <c r="CI28" s="957"/>
      <c r="CJ28" s="957"/>
      <c r="CK28" s="957"/>
      <c r="CL28" s="958"/>
      <c r="CM28" s="956"/>
      <c r="CN28" s="957"/>
      <c r="CO28" s="957"/>
      <c r="CP28" s="957"/>
      <c r="CQ28" s="958"/>
      <c r="CR28" s="956"/>
      <c r="CS28" s="957"/>
      <c r="CT28" s="957"/>
      <c r="CU28" s="957"/>
      <c r="CV28" s="958"/>
      <c r="CW28" s="956"/>
      <c r="CX28" s="957"/>
      <c r="CY28" s="957"/>
      <c r="CZ28" s="957"/>
      <c r="DA28" s="958"/>
      <c r="DB28" s="956"/>
      <c r="DC28" s="957"/>
      <c r="DD28" s="957"/>
      <c r="DE28" s="957"/>
      <c r="DF28" s="958"/>
      <c r="DG28" s="956"/>
      <c r="DH28" s="957"/>
      <c r="DI28" s="957"/>
      <c r="DJ28" s="957"/>
      <c r="DK28" s="958"/>
      <c r="DL28" s="956"/>
      <c r="DM28" s="957"/>
      <c r="DN28" s="957"/>
      <c r="DO28" s="957"/>
      <c r="DP28" s="958"/>
      <c r="DQ28" s="956"/>
      <c r="DR28" s="957"/>
      <c r="DS28" s="957"/>
      <c r="DT28" s="957"/>
      <c r="DU28" s="958"/>
      <c r="DV28" s="959"/>
      <c r="DW28" s="960"/>
      <c r="DX28" s="960"/>
      <c r="DY28" s="960"/>
      <c r="DZ28" s="961"/>
      <c r="EA28" s="158"/>
    </row>
    <row r="29" spans="1:131" s="159" customFormat="1" ht="26.25" customHeight="1" x14ac:dyDescent="0.15">
      <c r="A29" s="178">
        <v>2</v>
      </c>
      <c r="B29" s="1004" t="s">
        <v>375</v>
      </c>
      <c r="C29" s="1005"/>
      <c r="D29" s="1005"/>
      <c r="E29" s="1005"/>
      <c r="F29" s="1005"/>
      <c r="G29" s="1005"/>
      <c r="H29" s="1005"/>
      <c r="I29" s="1005"/>
      <c r="J29" s="1005"/>
      <c r="K29" s="1005"/>
      <c r="L29" s="1005"/>
      <c r="M29" s="1005"/>
      <c r="N29" s="1005"/>
      <c r="O29" s="1005"/>
      <c r="P29" s="1006"/>
      <c r="Q29" s="1010">
        <v>14327</v>
      </c>
      <c r="R29" s="1011"/>
      <c r="S29" s="1011"/>
      <c r="T29" s="1011"/>
      <c r="U29" s="1011"/>
      <c r="V29" s="1011">
        <v>14311</v>
      </c>
      <c r="W29" s="1011"/>
      <c r="X29" s="1011"/>
      <c r="Y29" s="1011"/>
      <c r="Z29" s="1011"/>
      <c r="AA29" s="1011">
        <v>17</v>
      </c>
      <c r="AB29" s="1011"/>
      <c r="AC29" s="1011"/>
      <c r="AD29" s="1011"/>
      <c r="AE29" s="1012"/>
      <c r="AF29" s="986">
        <v>15</v>
      </c>
      <c r="AG29" s="987"/>
      <c r="AH29" s="987"/>
      <c r="AI29" s="987"/>
      <c r="AJ29" s="988"/>
      <c r="AK29" s="947">
        <v>2299</v>
      </c>
      <c r="AL29" s="938"/>
      <c r="AM29" s="938"/>
      <c r="AN29" s="938"/>
      <c r="AO29" s="938"/>
      <c r="AP29" s="938" t="s">
        <v>490</v>
      </c>
      <c r="AQ29" s="938"/>
      <c r="AR29" s="938"/>
      <c r="AS29" s="938"/>
      <c r="AT29" s="938"/>
      <c r="AU29" s="938" t="s">
        <v>490</v>
      </c>
      <c r="AV29" s="938"/>
      <c r="AW29" s="938"/>
      <c r="AX29" s="938"/>
      <c r="AY29" s="938"/>
      <c r="AZ29" s="1009" t="s">
        <v>490</v>
      </c>
      <c r="BA29" s="1009"/>
      <c r="BB29" s="1009"/>
      <c r="BC29" s="1009"/>
      <c r="BD29" s="1009"/>
      <c r="BE29" s="999"/>
      <c r="BF29" s="999"/>
      <c r="BG29" s="999"/>
      <c r="BH29" s="999"/>
      <c r="BI29" s="1000"/>
      <c r="BJ29" s="164"/>
      <c r="BK29" s="164"/>
      <c r="BL29" s="164"/>
      <c r="BM29" s="164"/>
      <c r="BN29" s="164"/>
      <c r="BO29" s="177"/>
      <c r="BP29" s="177"/>
      <c r="BQ29" s="174">
        <v>23</v>
      </c>
      <c r="BR29" s="175"/>
      <c r="BS29" s="981"/>
      <c r="BT29" s="982"/>
      <c r="BU29" s="982"/>
      <c r="BV29" s="982"/>
      <c r="BW29" s="982"/>
      <c r="BX29" s="982"/>
      <c r="BY29" s="982"/>
      <c r="BZ29" s="982"/>
      <c r="CA29" s="982"/>
      <c r="CB29" s="982"/>
      <c r="CC29" s="982"/>
      <c r="CD29" s="982"/>
      <c r="CE29" s="982"/>
      <c r="CF29" s="982"/>
      <c r="CG29" s="983"/>
      <c r="CH29" s="956"/>
      <c r="CI29" s="957"/>
      <c r="CJ29" s="957"/>
      <c r="CK29" s="957"/>
      <c r="CL29" s="958"/>
      <c r="CM29" s="956"/>
      <c r="CN29" s="957"/>
      <c r="CO29" s="957"/>
      <c r="CP29" s="957"/>
      <c r="CQ29" s="958"/>
      <c r="CR29" s="956"/>
      <c r="CS29" s="957"/>
      <c r="CT29" s="957"/>
      <c r="CU29" s="957"/>
      <c r="CV29" s="958"/>
      <c r="CW29" s="956"/>
      <c r="CX29" s="957"/>
      <c r="CY29" s="957"/>
      <c r="CZ29" s="957"/>
      <c r="DA29" s="958"/>
      <c r="DB29" s="956"/>
      <c r="DC29" s="957"/>
      <c r="DD29" s="957"/>
      <c r="DE29" s="957"/>
      <c r="DF29" s="958"/>
      <c r="DG29" s="956"/>
      <c r="DH29" s="957"/>
      <c r="DI29" s="957"/>
      <c r="DJ29" s="957"/>
      <c r="DK29" s="958"/>
      <c r="DL29" s="956"/>
      <c r="DM29" s="957"/>
      <c r="DN29" s="957"/>
      <c r="DO29" s="957"/>
      <c r="DP29" s="958"/>
      <c r="DQ29" s="956"/>
      <c r="DR29" s="957"/>
      <c r="DS29" s="957"/>
      <c r="DT29" s="957"/>
      <c r="DU29" s="958"/>
      <c r="DV29" s="959"/>
      <c r="DW29" s="960"/>
      <c r="DX29" s="960"/>
      <c r="DY29" s="960"/>
      <c r="DZ29" s="961"/>
      <c r="EA29" s="158"/>
    </row>
    <row r="30" spans="1:131" s="159" customFormat="1" ht="26.25" customHeight="1" x14ac:dyDescent="0.15">
      <c r="A30" s="178">
        <v>3</v>
      </c>
      <c r="B30" s="1004" t="s">
        <v>376</v>
      </c>
      <c r="C30" s="1005"/>
      <c r="D30" s="1005"/>
      <c r="E30" s="1005"/>
      <c r="F30" s="1005"/>
      <c r="G30" s="1005"/>
      <c r="H30" s="1005"/>
      <c r="I30" s="1005"/>
      <c r="J30" s="1005"/>
      <c r="K30" s="1005"/>
      <c r="L30" s="1005"/>
      <c r="M30" s="1005"/>
      <c r="N30" s="1005"/>
      <c r="O30" s="1005"/>
      <c r="P30" s="1006"/>
      <c r="Q30" s="1010">
        <v>2989</v>
      </c>
      <c r="R30" s="1011"/>
      <c r="S30" s="1011"/>
      <c r="T30" s="1011"/>
      <c r="U30" s="1011"/>
      <c r="V30" s="1011">
        <v>2985</v>
      </c>
      <c r="W30" s="1011"/>
      <c r="X30" s="1011"/>
      <c r="Y30" s="1011"/>
      <c r="Z30" s="1011"/>
      <c r="AA30" s="1011">
        <v>4</v>
      </c>
      <c r="AB30" s="1011"/>
      <c r="AC30" s="1011"/>
      <c r="AD30" s="1011"/>
      <c r="AE30" s="1012"/>
      <c r="AF30" s="986">
        <v>3</v>
      </c>
      <c r="AG30" s="987"/>
      <c r="AH30" s="987"/>
      <c r="AI30" s="987"/>
      <c r="AJ30" s="988"/>
      <c r="AK30" s="947">
        <v>362</v>
      </c>
      <c r="AL30" s="938"/>
      <c r="AM30" s="938"/>
      <c r="AN30" s="938"/>
      <c r="AO30" s="938"/>
      <c r="AP30" s="938" t="s">
        <v>490</v>
      </c>
      <c r="AQ30" s="938"/>
      <c r="AR30" s="938"/>
      <c r="AS30" s="938"/>
      <c r="AT30" s="938"/>
      <c r="AU30" s="938" t="s">
        <v>490</v>
      </c>
      <c r="AV30" s="938"/>
      <c r="AW30" s="938"/>
      <c r="AX30" s="938"/>
      <c r="AY30" s="938"/>
      <c r="AZ30" s="1009" t="s">
        <v>490</v>
      </c>
      <c r="BA30" s="1009"/>
      <c r="BB30" s="1009"/>
      <c r="BC30" s="1009"/>
      <c r="BD30" s="1009"/>
      <c r="BE30" s="999"/>
      <c r="BF30" s="999"/>
      <c r="BG30" s="999"/>
      <c r="BH30" s="999"/>
      <c r="BI30" s="1000"/>
      <c r="BJ30" s="164"/>
      <c r="BK30" s="164"/>
      <c r="BL30" s="164"/>
      <c r="BM30" s="164"/>
      <c r="BN30" s="164"/>
      <c r="BO30" s="177"/>
      <c r="BP30" s="177"/>
      <c r="BQ30" s="174">
        <v>24</v>
      </c>
      <c r="BR30" s="175"/>
      <c r="BS30" s="981"/>
      <c r="BT30" s="982"/>
      <c r="BU30" s="982"/>
      <c r="BV30" s="982"/>
      <c r="BW30" s="982"/>
      <c r="BX30" s="982"/>
      <c r="BY30" s="982"/>
      <c r="BZ30" s="982"/>
      <c r="CA30" s="982"/>
      <c r="CB30" s="982"/>
      <c r="CC30" s="982"/>
      <c r="CD30" s="982"/>
      <c r="CE30" s="982"/>
      <c r="CF30" s="982"/>
      <c r="CG30" s="983"/>
      <c r="CH30" s="956"/>
      <c r="CI30" s="957"/>
      <c r="CJ30" s="957"/>
      <c r="CK30" s="957"/>
      <c r="CL30" s="958"/>
      <c r="CM30" s="956"/>
      <c r="CN30" s="957"/>
      <c r="CO30" s="957"/>
      <c r="CP30" s="957"/>
      <c r="CQ30" s="958"/>
      <c r="CR30" s="956"/>
      <c r="CS30" s="957"/>
      <c r="CT30" s="957"/>
      <c r="CU30" s="957"/>
      <c r="CV30" s="958"/>
      <c r="CW30" s="956"/>
      <c r="CX30" s="957"/>
      <c r="CY30" s="957"/>
      <c r="CZ30" s="957"/>
      <c r="DA30" s="958"/>
      <c r="DB30" s="956"/>
      <c r="DC30" s="957"/>
      <c r="DD30" s="957"/>
      <c r="DE30" s="957"/>
      <c r="DF30" s="958"/>
      <c r="DG30" s="956"/>
      <c r="DH30" s="957"/>
      <c r="DI30" s="957"/>
      <c r="DJ30" s="957"/>
      <c r="DK30" s="958"/>
      <c r="DL30" s="956"/>
      <c r="DM30" s="957"/>
      <c r="DN30" s="957"/>
      <c r="DO30" s="957"/>
      <c r="DP30" s="958"/>
      <c r="DQ30" s="956"/>
      <c r="DR30" s="957"/>
      <c r="DS30" s="957"/>
      <c r="DT30" s="957"/>
      <c r="DU30" s="958"/>
      <c r="DV30" s="959"/>
      <c r="DW30" s="960"/>
      <c r="DX30" s="960"/>
      <c r="DY30" s="960"/>
      <c r="DZ30" s="961"/>
      <c r="EA30" s="158"/>
    </row>
    <row r="31" spans="1:131" s="159" customFormat="1" ht="26.25" customHeight="1" x14ac:dyDescent="0.15">
      <c r="A31" s="178">
        <v>4</v>
      </c>
      <c r="B31" s="1004" t="s">
        <v>377</v>
      </c>
      <c r="C31" s="1005"/>
      <c r="D31" s="1005"/>
      <c r="E31" s="1005"/>
      <c r="F31" s="1005"/>
      <c r="G31" s="1005"/>
      <c r="H31" s="1005"/>
      <c r="I31" s="1005"/>
      <c r="J31" s="1005"/>
      <c r="K31" s="1005"/>
      <c r="L31" s="1005"/>
      <c r="M31" s="1005"/>
      <c r="N31" s="1005"/>
      <c r="O31" s="1005"/>
      <c r="P31" s="1006"/>
      <c r="Q31" s="1010">
        <v>9248</v>
      </c>
      <c r="R31" s="1011"/>
      <c r="S31" s="1011"/>
      <c r="T31" s="1011"/>
      <c r="U31" s="1011"/>
      <c r="V31" s="1011">
        <v>8694</v>
      </c>
      <c r="W31" s="1011"/>
      <c r="X31" s="1011"/>
      <c r="Y31" s="1011"/>
      <c r="Z31" s="1011"/>
      <c r="AA31" s="1011">
        <v>554</v>
      </c>
      <c r="AB31" s="1011"/>
      <c r="AC31" s="1011"/>
      <c r="AD31" s="1011"/>
      <c r="AE31" s="1012"/>
      <c r="AF31" s="986">
        <v>1786</v>
      </c>
      <c r="AG31" s="987"/>
      <c r="AH31" s="987"/>
      <c r="AI31" s="987"/>
      <c r="AJ31" s="988"/>
      <c r="AK31" s="947">
        <v>1179</v>
      </c>
      <c r="AL31" s="938"/>
      <c r="AM31" s="938"/>
      <c r="AN31" s="938"/>
      <c r="AO31" s="938"/>
      <c r="AP31" s="938">
        <v>5340</v>
      </c>
      <c r="AQ31" s="938"/>
      <c r="AR31" s="938"/>
      <c r="AS31" s="938"/>
      <c r="AT31" s="938"/>
      <c r="AU31" s="938">
        <v>1068</v>
      </c>
      <c r="AV31" s="938"/>
      <c r="AW31" s="938"/>
      <c r="AX31" s="938"/>
      <c r="AY31" s="938"/>
      <c r="AZ31" s="1009" t="s">
        <v>490</v>
      </c>
      <c r="BA31" s="1009"/>
      <c r="BB31" s="1009"/>
      <c r="BC31" s="1009"/>
      <c r="BD31" s="1009"/>
      <c r="BE31" s="999" t="s">
        <v>378</v>
      </c>
      <c r="BF31" s="999"/>
      <c r="BG31" s="999"/>
      <c r="BH31" s="999"/>
      <c r="BI31" s="1000"/>
      <c r="BJ31" s="164"/>
      <c r="BK31" s="164"/>
      <c r="BL31" s="164"/>
      <c r="BM31" s="164"/>
      <c r="BN31" s="164"/>
      <c r="BO31" s="177"/>
      <c r="BP31" s="177"/>
      <c r="BQ31" s="174">
        <v>25</v>
      </c>
      <c r="BR31" s="175"/>
      <c r="BS31" s="981"/>
      <c r="BT31" s="982"/>
      <c r="BU31" s="982"/>
      <c r="BV31" s="982"/>
      <c r="BW31" s="982"/>
      <c r="BX31" s="982"/>
      <c r="BY31" s="982"/>
      <c r="BZ31" s="982"/>
      <c r="CA31" s="982"/>
      <c r="CB31" s="982"/>
      <c r="CC31" s="982"/>
      <c r="CD31" s="982"/>
      <c r="CE31" s="982"/>
      <c r="CF31" s="982"/>
      <c r="CG31" s="983"/>
      <c r="CH31" s="956"/>
      <c r="CI31" s="957"/>
      <c r="CJ31" s="957"/>
      <c r="CK31" s="957"/>
      <c r="CL31" s="958"/>
      <c r="CM31" s="956"/>
      <c r="CN31" s="957"/>
      <c r="CO31" s="957"/>
      <c r="CP31" s="957"/>
      <c r="CQ31" s="958"/>
      <c r="CR31" s="956"/>
      <c r="CS31" s="957"/>
      <c r="CT31" s="957"/>
      <c r="CU31" s="957"/>
      <c r="CV31" s="958"/>
      <c r="CW31" s="956"/>
      <c r="CX31" s="957"/>
      <c r="CY31" s="957"/>
      <c r="CZ31" s="957"/>
      <c r="DA31" s="958"/>
      <c r="DB31" s="956"/>
      <c r="DC31" s="957"/>
      <c r="DD31" s="957"/>
      <c r="DE31" s="957"/>
      <c r="DF31" s="958"/>
      <c r="DG31" s="956"/>
      <c r="DH31" s="957"/>
      <c r="DI31" s="957"/>
      <c r="DJ31" s="957"/>
      <c r="DK31" s="958"/>
      <c r="DL31" s="956"/>
      <c r="DM31" s="957"/>
      <c r="DN31" s="957"/>
      <c r="DO31" s="957"/>
      <c r="DP31" s="958"/>
      <c r="DQ31" s="956"/>
      <c r="DR31" s="957"/>
      <c r="DS31" s="957"/>
      <c r="DT31" s="957"/>
      <c r="DU31" s="958"/>
      <c r="DV31" s="959"/>
      <c r="DW31" s="960"/>
      <c r="DX31" s="960"/>
      <c r="DY31" s="960"/>
      <c r="DZ31" s="961"/>
      <c r="EA31" s="158"/>
    </row>
    <row r="32" spans="1:131" s="159" customFormat="1" ht="26.25" customHeight="1" x14ac:dyDescent="0.15">
      <c r="A32" s="178">
        <v>5</v>
      </c>
      <c r="B32" s="1004" t="s">
        <v>379</v>
      </c>
      <c r="C32" s="1005"/>
      <c r="D32" s="1005"/>
      <c r="E32" s="1005"/>
      <c r="F32" s="1005"/>
      <c r="G32" s="1005"/>
      <c r="H32" s="1005"/>
      <c r="I32" s="1005"/>
      <c r="J32" s="1005"/>
      <c r="K32" s="1005"/>
      <c r="L32" s="1005"/>
      <c r="M32" s="1005"/>
      <c r="N32" s="1005"/>
      <c r="O32" s="1005"/>
      <c r="P32" s="1006"/>
      <c r="Q32" s="1010">
        <v>3728</v>
      </c>
      <c r="R32" s="1011"/>
      <c r="S32" s="1011"/>
      <c r="T32" s="1011"/>
      <c r="U32" s="1011"/>
      <c r="V32" s="1011">
        <v>3563</v>
      </c>
      <c r="W32" s="1011"/>
      <c r="X32" s="1011"/>
      <c r="Y32" s="1011"/>
      <c r="Z32" s="1011"/>
      <c r="AA32" s="1011">
        <v>166</v>
      </c>
      <c r="AB32" s="1011"/>
      <c r="AC32" s="1011"/>
      <c r="AD32" s="1011"/>
      <c r="AE32" s="1012"/>
      <c r="AF32" s="986" t="s">
        <v>380</v>
      </c>
      <c r="AG32" s="987"/>
      <c r="AH32" s="987"/>
      <c r="AI32" s="987"/>
      <c r="AJ32" s="988"/>
      <c r="AK32" s="947">
        <v>1568</v>
      </c>
      <c r="AL32" s="938"/>
      <c r="AM32" s="938"/>
      <c r="AN32" s="938"/>
      <c r="AO32" s="938"/>
      <c r="AP32" s="938">
        <v>15872</v>
      </c>
      <c r="AQ32" s="938"/>
      <c r="AR32" s="938"/>
      <c r="AS32" s="938"/>
      <c r="AT32" s="938"/>
      <c r="AU32" s="938">
        <v>7968</v>
      </c>
      <c r="AV32" s="938"/>
      <c r="AW32" s="938"/>
      <c r="AX32" s="938"/>
      <c r="AY32" s="938"/>
      <c r="AZ32" s="1009" t="s">
        <v>490</v>
      </c>
      <c r="BA32" s="1009"/>
      <c r="BB32" s="1009"/>
      <c r="BC32" s="1009"/>
      <c r="BD32" s="1009"/>
      <c r="BE32" s="999" t="s">
        <v>381</v>
      </c>
      <c r="BF32" s="999"/>
      <c r="BG32" s="999"/>
      <c r="BH32" s="999"/>
      <c r="BI32" s="1000"/>
      <c r="BJ32" s="164"/>
      <c r="BK32" s="164"/>
      <c r="BL32" s="164"/>
      <c r="BM32" s="164"/>
      <c r="BN32" s="164"/>
      <c r="BO32" s="177"/>
      <c r="BP32" s="177"/>
      <c r="BQ32" s="174">
        <v>26</v>
      </c>
      <c r="BR32" s="175"/>
      <c r="BS32" s="981"/>
      <c r="BT32" s="982"/>
      <c r="BU32" s="982"/>
      <c r="BV32" s="982"/>
      <c r="BW32" s="982"/>
      <c r="BX32" s="982"/>
      <c r="BY32" s="982"/>
      <c r="BZ32" s="982"/>
      <c r="CA32" s="982"/>
      <c r="CB32" s="982"/>
      <c r="CC32" s="982"/>
      <c r="CD32" s="982"/>
      <c r="CE32" s="982"/>
      <c r="CF32" s="982"/>
      <c r="CG32" s="983"/>
      <c r="CH32" s="956"/>
      <c r="CI32" s="957"/>
      <c r="CJ32" s="957"/>
      <c r="CK32" s="957"/>
      <c r="CL32" s="958"/>
      <c r="CM32" s="956"/>
      <c r="CN32" s="957"/>
      <c r="CO32" s="957"/>
      <c r="CP32" s="957"/>
      <c r="CQ32" s="958"/>
      <c r="CR32" s="956"/>
      <c r="CS32" s="957"/>
      <c r="CT32" s="957"/>
      <c r="CU32" s="957"/>
      <c r="CV32" s="958"/>
      <c r="CW32" s="956"/>
      <c r="CX32" s="957"/>
      <c r="CY32" s="957"/>
      <c r="CZ32" s="957"/>
      <c r="DA32" s="958"/>
      <c r="DB32" s="956"/>
      <c r="DC32" s="957"/>
      <c r="DD32" s="957"/>
      <c r="DE32" s="957"/>
      <c r="DF32" s="958"/>
      <c r="DG32" s="956"/>
      <c r="DH32" s="957"/>
      <c r="DI32" s="957"/>
      <c r="DJ32" s="957"/>
      <c r="DK32" s="958"/>
      <c r="DL32" s="956"/>
      <c r="DM32" s="957"/>
      <c r="DN32" s="957"/>
      <c r="DO32" s="957"/>
      <c r="DP32" s="958"/>
      <c r="DQ32" s="956"/>
      <c r="DR32" s="957"/>
      <c r="DS32" s="957"/>
      <c r="DT32" s="957"/>
      <c r="DU32" s="958"/>
      <c r="DV32" s="959"/>
      <c r="DW32" s="960"/>
      <c r="DX32" s="960"/>
      <c r="DY32" s="960"/>
      <c r="DZ32" s="961"/>
      <c r="EA32" s="158"/>
    </row>
    <row r="33" spans="1:131" s="159" customFormat="1" ht="26.25" customHeight="1" x14ac:dyDescent="0.15">
      <c r="A33" s="178">
        <v>6</v>
      </c>
      <c r="B33" s="1004"/>
      <c r="C33" s="1005"/>
      <c r="D33" s="1005"/>
      <c r="E33" s="1005"/>
      <c r="F33" s="1005"/>
      <c r="G33" s="1005"/>
      <c r="H33" s="1005"/>
      <c r="I33" s="1005"/>
      <c r="J33" s="1005"/>
      <c r="K33" s="1005"/>
      <c r="L33" s="1005"/>
      <c r="M33" s="1005"/>
      <c r="N33" s="1005"/>
      <c r="O33" s="1005"/>
      <c r="P33" s="1006"/>
      <c r="Q33" s="1010"/>
      <c r="R33" s="1011"/>
      <c r="S33" s="1011"/>
      <c r="T33" s="1011"/>
      <c r="U33" s="1011"/>
      <c r="V33" s="1011"/>
      <c r="W33" s="1011"/>
      <c r="X33" s="1011"/>
      <c r="Y33" s="1011"/>
      <c r="Z33" s="1011"/>
      <c r="AA33" s="1011"/>
      <c r="AB33" s="1011"/>
      <c r="AC33" s="1011"/>
      <c r="AD33" s="1011"/>
      <c r="AE33" s="1012"/>
      <c r="AF33" s="986"/>
      <c r="AG33" s="987"/>
      <c r="AH33" s="987"/>
      <c r="AI33" s="987"/>
      <c r="AJ33" s="988"/>
      <c r="AK33" s="947"/>
      <c r="AL33" s="938"/>
      <c r="AM33" s="938"/>
      <c r="AN33" s="938"/>
      <c r="AO33" s="938"/>
      <c r="AP33" s="938"/>
      <c r="AQ33" s="938"/>
      <c r="AR33" s="938"/>
      <c r="AS33" s="938"/>
      <c r="AT33" s="938"/>
      <c r="AU33" s="938"/>
      <c r="AV33" s="938"/>
      <c r="AW33" s="938"/>
      <c r="AX33" s="938"/>
      <c r="AY33" s="938"/>
      <c r="AZ33" s="1009"/>
      <c r="BA33" s="1009"/>
      <c r="BB33" s="1009"/>
      <c r="BC33" s="1009"/>
      <c r="BD33" s="1009"/>
      <c r="BE33" s="999"/>
      <c r="BF33" s="999"/>
      <c r="BG33" s="999"/>
      <c r="BH33" s="999"/>
      <c r="BI33" s="1000"/>
      <c r="BJ33" s="164"/>
      <c r="BK33" s="164"/>
      <c r="BL33" s="164"/>
      <c r="BM33" s="164"/>
      <c r="BN33" s="164"/>
      <c r="BO33" s="177"/>
      <c r="BP33" s="177"/>
      <c r="BQ33" s="174">
        <v>27</v>
      </c>
      <c r="BR33" s="175"/>
      <c r="BS33" s="981"/>
      <c r="BT33" s="982"/>
      <c r="BU33" s="982"/>
      <c r="BV33" s="982"/>
      <c r="BW33" s="982"/>
      <c r="BX33" s="982"/>
      <c r="BY33" s="982"/>
      <c r="BZ33" s="982"/>
      <c r="CA33" s="982"/>
      <c r="CB33" s="982"/>
      <c r="CC33" s="982"/>
      <c r="CD33" s="982"/>
      <c r="CE33" s="982"/>
      <c r="CF33" s="982"/>
      <c r="CG33" s="983"/>
      <c r="CH33" s="956"/>
      <c r="CI33" s="957"/>
      <c r="CJ33" s="957"/>
      <c r="CK33" s="957"/>
      <c r="CL33" s="958"/>
      <c r="CM33" s="956"/>
      <c r="CN33" s="957"/>
      <c r="CO33" s="957"/>
      <c r="CP33" s="957"/>
      <c r="CQ33" s="958"/>
      <c r="CR33" s="956"/>
      <c r="CS33" s="957"/>
      <c r="CT33" s="957"/>
      <c r="CU33" s="957"/>
      <c r="CV33" s="958"/>
      <c r="CW33" s="956"/>
      <c r="CX33" s="957"/>
      <c r="CY33" s="957"/>
      <c r="CZ33" s="957"/>
      <c r="DA33" s="958"/>
      <c r="DB33" s="956"/>
      <c r="DC33" s="957"/>
      <c r="DD33" s="957"/>
      <c r="DE33" s="957"/>
      <c r="DF33" s="958"/>
      <c r="DG33" s="956"/>
      <c r="DH33" s="957"/>
      <c r="DI33" s="957"/>
      <c r="DJ33" s="957"/>
      <c r="DK33" s="958"/>
      <c r="DL33" s="956"/>
      <c r="DM33" s="957"/>
      <c r="DN33" s="957"/>
      <c r="DO33" s="957"/>
      <c r="DP33" s="958"/>
      <c r="DQ33" s="956"/>
      <c r="DR33" s="957"/>
      <c r="DS33" s="957"/>
      <c r="DT33" s="957"/>
      <c r="DU33" s="958"/>
      <c r="DV33" s="959"/>
      <c r="DW33" s="960"/>
      <c r="DX33" s="960"/>
      <c r="DY33" s="960"/>
      <c r="DZ33" s="961"/>
      <c r="EA33" s="158"/>
    </row>
    <row r="34" spans="1:131" s="159" customFormat="1" ht="26.25" customHeight="1" x14ac:dyDescent="0.15">
      <c r="A34" s="178">
        <v>7</v>
      </c>
      <c r="B34" s="1004"/>
      <c r="C34" s="1005"/>
      <c r="D34" s="1005"/>
      <c r="E34" s="1005"/>
      <c r="F34" s="1005"/>
      <c r="G34" s="1005"/>
      <c r="H34" s="1005"/>
      <c r="I34" s="1005"/>
      <c r="J34" s="1005"/>
      <c r="K34" s="1005"/>
      <c r="L34" s="1005"/>
      <c r="M34" s="1005"/>
      <c r="N34" s="1005"/>
      <c r="O34" s="1005"/>
      <c r="P34" s="1006"/>
      <c r="Q34" s="1010"/>
      <c r="R34" s="1011"/>
      <c r="S34" s="1011"/>
      <c r="T34" s="1011"/>
      <c r="U34" s="1011"/>
      <c r="V34" s="1011"/>
      <c r="W34" s="1011"/>
      <c r="X34" s="1011"/>
      <c r="Y34" s="1011"/>
      <c r="Z34" s="1011"/>
      <c r="AA34" s="1011"/>
      <c r="AB34" s="1011"/>
      <c r="AC34" s="1011"/>
      <c r="AD34" s="1011"/>
      <c r="AE34" s="1012"/>
      <c r="AF34" s="986"/>
      <c r="AG34" s="987"/>
      <c r="AH34" s="987"/>
      <c r="AI34" s="987"/>
      <c r="AJ34" s="988"/>
      <c r="AK34" s="947"/>
      <c r="AL34" s="938"/>
      <c r="AM34" s="938"/>
      <c r="AN34" s="938"/>
      <c r="AO34" s="938"/>
      <c r="AP34" s="938"/>
      <c r="AQ34" s="938"/>
      <c r="AR34" s="938"/>
      <c r="AS34" s="938"/>
      <c r="AT34" s="938"/>
      <c r="AU34" s="938"/>
      <c r="AV34" s="938"/>
      <c r="AW34" s="938"/>
      <c r="AX34" s="938"/>
      <c r="AY34" s="938"/>
      <c r="AZ34" s="1009"/>
      <c r="BA34" s="1009"/>
      <c r="BB34" s="1009"/>
      <c r="BC34" s="1009"/>
      <c r="BD34" s="1009"/>
      <c r="BE34" s="999"/>
      <c r="BF34" s="999"/>
      <c r="BG34" s="999"/>
      <c r="BH34" s="999"/>
      <c r="BI34" s="1000"/>
      <c r="BJ34" s="164"/>
      <c r="BK34" s="164"/>
      <c r="BL34" s="164"/>
      <c r="BM34" s="164"/>
      <c r="BN34" s="164"/>
      <c r="BO34" s="177"/>
      <c r="BP34" s="177"/>
      <c r="BQ34" s="174">
        <v>28</v>
      </c>
      <c r="BR34" s="175"/>
      <c r="BS34" s="981"/>
      <c r="BT34" s="982"/>
      <c r="BU34" s="982"/>
      <c r="BV34" s="982"/>
      <c r="BW34" s="982"/>
      <c r="BX34" s="982"/>
      <c r="BY34" s="982"/>
      <c r="BZ34" s="982"/>
      <c r="CA34" s="982"/>
      <c r="CB34" s="982"/>
      <c r="CC34" s="982"/>
      <c r="CD34" s="982"/>
      <c r="CE34" s="982"/>
      <c r="CF34" s="982"/>
      <c r="CG34" s="983"/>
      <c r="CH34" s="956"/>
      <c r="CI34" s="957"/>
      <c r="CJ34" s="957"/>
      <c r="CK34" s="957"/>
      <c r="CL34" s="958"/>
      <c r="CM34" s="956"/>
      <c r="CN34" s="957"/>
      <c r="CO34" s="957"/>
      <c r="CP34" s="957"/>
      <c r="CQ34" s="958"/>
      <c r="CR34" s="956"/>
      <c r="CS34" s="957"/>
      <c r="CT34" s="957"/>
      <c r="CU34" s="957"/>
      <c r="CV34" s="958"/>
      <c r="CW34" s="956"/>
      <c r="CX34" s="957"/>
      <c r="CY34" s="957"/>
      <c r="CZ34" s="957"/>
      <c r="DA34" s="958"/>
      <c r="DB34" s="956"/>
      <c r="DC34" s="957"/>
      <c r="DD34" s="957"/>
      <c r="DE34" s="957"/>
      <c r="DF34" s="958"/>
      <c r="DG34" s="956"/>
      <c r="DH34" s="957"/>
      <c r="DI34" s="957"/>
      <c r="DJ34" s="957"/>
      <c r="DK34" s="958"/>
      <c r="DL34" s="956"/>
      <c r="DM34" s="957"/>
      <c r="DN34" s="957"/>
      <c r="DO34" s="957"/>
      <c r="DP34" s="958"/>
      <c r="DQ34" s="956"/>
      <c r="DR34" s="957"/>
      <c r="DS34" s="957"/>
      <c r="DT34" s="957"/>
      <c r="DU34" s="958"/>
      <c r="DV34" s="959"/>
      <c r="DW34" s="960"/>
      <c r="DX34" s="960"/>
      <c r="DY34" s="960"/>
      <c r="DZ34" s="961"/>
      <c r="EA34" s="158"/>
    </row>
    <row r="35" spans="1:131" s="159" customFormat="1" ht="26.25" customHeight="1" x14ac:dyDescent="0.15">
      <c r="A35" s="178">
        <v>8</v>
      </c>
      <c r="B35" s="1004"/>
      <c r="C35" s="1005"/>
      <c r="D35" s="1005"/>
      <c r="E35" s="1005"/>
      <c r="F35" s="1005"/>
      <c r="G35" s="1005"/>
      <c r="H35" s="1005"/>
      <c r="I35" s="1005"/>
      <c r="J35" s="1005"/>
      <c r="K35" s="1005"/>
      <c r="L35" s="1005"/>
      <c r="M35" s="1005"/>
      <c r="N35" s="1005"/>
      <c r="O35" s="1005"/>
      <c r="P35" s="1006"/>
      <c r="Q35" s="1010"/>
      <c r="R35" s="1011"/>
      <c r="S35" s="1011"/>
      <c r="T35" s="1011"/>
      <c r="U35" s="1011"/>
      <c r="V35" s="1011"/>
      <c r="W35" s="1011"/>
      <c r="X35" s="1011"/>
      <c r="Y35" s="1011"/>
      <c r="Z35" s="1011"/>
      <c r="AA35" s="1011"/>
      <c r="AB35" s="1011"/>
      <c r="AC35" s="1011"/>
      <c r="AD35" s="1011"/>
      <c r="AE35" s="1012"/>
      <c r="AF35" s="986"/>
      <c r="AG35" s="987"/>
      <c r="AH35" s="987"/>
      <c r="AI35" s="987"/>
      <c r="AJ35" s="988"/>
      <c r="AK35" s="947"/>
      <c r="AL35" s="938"/>
      <c r="AM35" s="938"/>
      <c r="AN35" s="938"/>
      <c r="AO35" s="938"/>
      <c r="AP35" s="938"/>
      <c r="AQ35" s="938"/>
      <c r="AR35" s="938"/>
      <c r="AS35" s="938"/>
      <c r="AT35" s="938"/>
      <c r="AU35" s="938"/>
      <c r="AV35" s="938"/>
      <c r="AW35" s="938"/>
      <c r="AX35" s="938"/>
      <c r="AY35" s="938"/>
      <c r="AZ35" s="1009"/>
      <c r="BA35" s="1009"/>
      <c r="BB35" s="1009"/>
      <c r="BC35" s="1009"/>
      <c r="BD35" s="1009"/>
      <c r="BE35" s="999"/>
      <c r="BF35" s="999"/>
      <c r="BG35" s="999"/>
      <c r="BH35" s="999"/>
      <c r="BI35" s="1000"/>
      <c r="BJ35" s="164"/>
      <c r="BK35" s="164"/>
      <c r="BL35" s="164"/>
      <c r="BM35" s="164"/>
      <c r="BN35" s="164"/>
      <c r="BO35" s="177"/>
      <c r="BP35" s="177"/>
      <c r="BQ35" s="174">
        <v>29</v>
      </c>
      <c r="BR35" s="175"/>
      <c r="BS35" s="981"/>
      <c r="BT35" s="982"/>
      <c r="BU35" s="982"/>
      <c r="BV35" s="982"/>
      <c r="BW35" s="982"/>
      <c r="BX35" s="982"/>
      <c r="BY35" s="982"/>
      <c r="BZ35" s="982"/>
      <c r="CA35" s="982"/>
      <c r="CB35" s="982"/>
      <c r="CC35" s="982"/>
      <c r="CD35" s="982"/>
      <c r="CE35" s="982"/>
      <c r="CF35" s="982"/>
      <c r="CG35" s="983"/>
      <c r="CH35" s="956"/>
      <c r="CI35" s="957"/>
      <c r="CJ35" s="957"/>
      <c r="CK35" s="957"/>
      <c r="CL35" s="958"/>
      <c r="CM35" s="956"/>
      <c r="CN35" s="957"/>
      <c r="CO35" s="957"/>
      <c r="CP35" s="957"/>
      <c r="CQ35" s="958"/>
      <c r="CR35" s="956"/>
      <c r="CS35" s="957"/>
      <c r="CT35" s="957"/>
      <c r="CU35" s="957"/>
      <c r="CV35" s="958"/>
      <c r="CW35" s="956"/>
      <c r="CX35" s="957"/>
      <c r="CY35" s="957"/>
      <c r="CZ35" s="957"/>
      <c r="DA35" s="958"/>
      <c r="DB35" s="956"/>
      <c r="DC35" s="957"/>
      <c r="DD35" s="957"/>
      <c r="DE35" s="957"/>
      <c r="DF35" s="958"/>
      <c r="DG35" s="956"/>
      <c r="DH35" s="957"/>
      <c r="DI35" s="957"/>
      <c r="DJ35" s="957"/>
      <c r="DK35" s="958"/>
      <c r="DL35" s="956"/>
      <c r="DM35" s="957"/>
      <c r="DN35" s="957"/>
      <c r="DO35" s="957"/>
      <c r="DP35" s="958"/>
      <c r="DQ35" s="956"/>
      <c r="DR35" s="957"/>
      <c r="DS35" s="957"/>
      <c r="DT35" s="957"/>
      <c r="DU35" s="958"/>
      <c r="DV35" s="959"/>
      <c r="DW35" s="960"/>
      <c r="DX35" s="960"/>
      <c r="DY35" s="960"/>
      <c r="DZ35" s="961"/>
      <c r="EA35" s="158"/>
    </row>
    <row r="36" spans="1:131" s="159" customFormat="1" ht="26.25" customHeight="1" x14ac:dyDescent="0.15">
      <c r="A36" s="178">
        <v>9</v>
      </c>
      <c r="B36" s="1004"/>
      <c r="C36" s="1005"/>
      <c r="D36" s="1005"/>
      <c r="E36" s="1005"/>
      <c r="F36" s="1005"/>
      <c r="G36" s="1005"/>
      <c r="H36" s="1005"/>
      <c r="I36" s="1005"/>
      <c r="J36" s="1005"/>
      <c r="K36" s="1005"/>
      <c r="L36" s="1005"/>
      <c r="M36" s="1005"/>
      <c r="N36" s="1005"/>
      <c r="O36" s="1005"/>
      <c r="P36" s="1006"/>
      <c r="Q36" s="1010"/>
      <c r="R36" s="1011"/>
      <c r="S36" s="1011"/>
      <c r="T36" s="1011"/>
      <c r="U36" s="1011"/>
      <c r="V36" s="1011"/>
      <c r="W36" s="1011"/>
      <c r="X36" s="1011"/>
      <c r="Y36" s="1011"/>
      <c r="Z36" s="1011"/>
      <c r="AA36" s="1011"/>
      <c r="AB36" s="1011"/>
      <c r="AC36" s="1011"/>
      <c r="AD36" s="1011"/>
      <c r="AE36" s="1012"/>
      <c r="AF36" s="986"/>
      <c r="AG36" s="987"/>
      <c r="AH36" s="987"/>
      <c r="AI36" s="987"/>
      <c r="AJ36" s="988"/>
      <c r="AK36" s="947"/>
      <c r="AL36" s="938"/>
      <c r="AM36" s="938"/>
      <c r="AN36" s="938"/>
      <c r="AO36" s="938"/>
      <c r="AP36" s="938"/>
      <c r="AQ36" s="938"/>
      <c r="AR36" s="938"/>
      <c r="AS36" s="938"/>
      <c r="AT36" s="938"/>
      <c r="AU36" s="938"/>
      <c r="AV36" s="938"/>
      <c r="AW36" s="938"/>
      <c r="AX36" s="938"/>
      <c r="AY36" s="938"/>
      <c r="AZ36" s="1009"/>
      <c r="BA36" s="1009"/>
      <c r="BB36" s="1009"/>
      <c r="BC36" s="1009"/>
      <c r="BD36" s="1009"/>
      <c r="BE36" s="999"/>
      <c r="BF36" s="999"/>
      <c r="BG36" s="999"/>
      <c r="BH36" s="999"/>
      <c r="BI36" s="1000"/>
      <c r="BJ36" s="164"/>
      <c r="BK36" s="164"/>
      <c r="BL36" s="164"/>
      <c r="BM36" s="164"/>
      <c r="BN36" s="164"/>
      <c r="BO36" s="177"/>
      <c r="BP36" s="177"/>
      <c r="BQ36" s="174">
        <v>30</v>
      </c>
      <c r="BR36" s="175"/>
      <c r="BS36" s="981"/>
      <c r="BT36" s="982"/>
      <c r="BU36" s="982"/>
      <c r="BV36" s="982"/>
      <c r="BW36" s="982"/>
      <c r="BX36" s="982"/>
      <c r="BY36" s="982"/>
      <c r="BZ36" s="982"/>
      <c r="CA36" s="982"/>
      <c r="CB36" s="982"/>
      <c r="CC36" s="982"/>
      <c r="CD36" s="982"/>
      <c r="CE36" s="982"/>
      <c r="CF36" s="982"/>
      <c r="CG36" s="983"/>
      <c r="CH36" s="956"/>
      <c r="CI36" s="957"/>
      <c r="CJ36" s="957"/>
      <c r="CK36" s="957"/>
      <c r="CL36" s="958"/>
      <c r="CM36" s="956"/>
      <c r="CN36" s="957"/>
      <c r="CO36" s="957"/>
      <c r="CP36" s="957"/>
      <c r="CQ36" s="958"/>
      <c r="CR36" s="956"/>
      <c r="CS36" s="957"/>
      <c r="CT36" s="957"/>
      <c r="CU36" s="957"/>
      <c r="CV36" s="958"/>
      <c r="CW36" s="956"/>
      <c r="CX36" s="957"/>
      <c r="CY36" s="957"/>
      <c r="CZ36" s="957"/>
      <c r="DA36" s="958"/>
      <c r="DB36" s="956"/>
      <c r="DC36" s="957"/>
      <c r="DD36" s="957"/>
      <c r="DE36" s="957"/>
      <c r="DF36" s="958"/>
      <c r="DG36" s="956"/>
      <c r="DH36" s="957"/>
      <c r="DI36" s="957"/>
      <c r="DJ36" s="957"/>
      <c r="DK36" s="958"/>
      <c r="DL36" s="956"/>
      <c r="DM36" s="957"/>
      <c r="DN36" s="957"/>
      <c r="DO36" s="957"/>
      <c r="DP36" s="958"/>
      <c r="DQ36" s="956"/>
      <c r="DR36" s="957"/>
      <c r="DS36" s="957"/>
      <c r="DT36" s="957"/>
      <c r="DU36" s="958"/>
      <c r="DV36" s="959"/>
      <c r="DW36" s="960"/>
      <c r="DX36" s="960"/>
      <c r="DY36" s="960"/>
      <c r="DZ36" s="961"/>
      <c r="EA36" s="158"/>
    </row>
    <row r="37" spans="1:131" s="159" customFormat="1" ht="26.25" customHeight="1" x14ac:dyDescent="0.15">
      <c r="A37" s="178">
        <v>10</v>
      </c>
      <c r="B37" s="1004"/>
      <c r="C37" s="1005"/>
      <c r="D37" s="1005"/>
      <c r="E37" s="1005"/>
      <c r="F37" s="1005"/>
      <c r="G37" s="1005"/>
      <c r="H37" s="1005"/>
      <c r="I37" s="1005"/>
      <c r="J37" s="1005"/>
      <c r="K37" s="1005"/>
      <c r="L37" s="1005"/>
      <c r="M37" s="1005"/>
      <c r="N37" s="1005"/>
      <c r="O37" s="1005"/>
      <c r="P37" s="1006"/>
      <c r="Q37" s="1010"/>
      <c r="R37" s="1011"/>
      <c r="S37" s="1011"/>
      <c r="T37" s="1011"/>
      <c r="U37" s="1011"/>
      <c r="V37" s="1011"/>
      <c r="W37" s="1011"/>
      <c r="X37" s="1011"/>
      <c r="Y37" s="1011"/>
      <c r="Z37" s="1011"/>
      <c r="AA37" s="1011"/>
      <c r="AB37" s="1011"/>
      <c r="AC37" s="1011"/>
      <c r="AD37" s="1011"/>
      <c r="AE37" s="1012"/>
      <c r="AF37" s="986"/>
      <c r="AG37" s="987"/>
      <c r="AH37" s="987"/>
      <c r="AI37" s="987"/>
      <c r="AJ37" s="988"/>
      <c r="AK37" s="947"/>
      <c r="AL37" s="938"/>
      <c r="AM37" s="938"/>
      <c r="AN37" s="938"/>
      <c r="AO37" s="938"/>
      <c r="AP37" s="938"/>
      <c r="AQ37" s="938"/>
      <c r="AR37" s="938"/>
      <c r="AS37" s="938"/>
      <c r="AT37" s="938"/>
      <c r="AU37" s="938"/>
      <c r="AV37" s="938"/>
      <c r="AW37" s="938"/>
      <c r="AX37" s="938"/>
      <c r="AY37" s="938"/>
      <c r="AZ37" s="1009"/>
      <c r="BA37" s="1009"/>
      <c r="BB37" s="1009"/>
      <c r="BC37" s="1009"/>
      <c r="BD37" s="1009"/>
      <c r="BE37" s="999"/>
      <c r="BF37" s="999"/>
      <c r="BG37" s="999"/>
      <c r="BH37" s="999"/>
      <c r="BI37" s="1000"/>
      <c r="BJ37" s="164"/>
      <c r="BK37" s="164"/>
      <c r="BL37" s="164"/>
      <c r="BM37" s="164"/>
      <c r="BN37" s="164"/>
      <c r="BO37" s="177"/>
      <c r="BP37" s="177"/>
      <c r="BQ37" s="174">
        <v>31</v>
      </c>
      <c r="BR37" s="175"/>
      <c r="BS37" s="981"/>
      <c r="BT37" s="982"/>
      <c r="BU37" s="982"/>
      <c r="BV37" s="982"/>
      <c r="BW37" s="982"/>
      <c r="BX37" s="982"/>
      <c r="BY37" s="982"/>
      <c r="BZ37" s="982"/>
      <c r="CA37" s="982"/>
      <c r="CB37" s="982"/>
      <c r="CC37" s="982"/>
      <c r="CD37" s="982"/>
      <c r="CE37" s="982"/>
      <c r="CF37" s="982"/>
      <c r="CG37" s="983"/>
      <c r="CH37" s="956"/>
      <c r="CI37" s="957"/>
      <c r="CJ37" s="957"/>
      <c r="CK37" s="957"/>
      <c r="CL37" s="958"/>
      <c r="CM37" s="956"/>
      <c r="CN37" s="957"/>
      <c r="CO37" s="957"/>
      <c r="CP37" s="957"/>
      <c r="CQ37" s="958"/>
      <c r="CR37" s="956"/>
      <c r="CS37" s="957"/>
      <c r="CT37" s="957"/>
      <c r="CU37" s="957"/>
      <c r="CV37" s="958"/>
      <c r="CW37" s="956"/>
      <c r="CX37" s="957"/>
      <c r="CY37" s="957"/>
      <c r="CZ37" s="957"/>
      <c r="DA37" s="958"/>
      <c r="DB37" s="956"/>
      <c r="DC37" s="957"/>
      <c r="DD37" s="957"/>
      <c r="DE37" s="957"/>
      <c r="DF37" s="958"/>
      <c r="DG37" s="956"/>
      <c r="DH37" s="957"/>
      <c r="DI37" s="957"/>
      <c r="DJ37" s="957"/>
      <c r="DK37" s="958"/>
      <c r="DL37" s="956"/>
      <c r="DM37" s="957"/>
      <c r="DN37" s="957"/>
      <c r="DO37" s="957"/>
      <c r="DP37" s="958"/>
      <c r="DQ37" s="956"/>
      <c r="DR37" s="957"/>
      <c r="DS37" s="957"/>
      <c r="DT37" s="957"/>
      <c r="DU37" s="958"/>
      <c r="DV37" s="959"/>
      <c r="DW37" s="960"/>
      <c r="DX37" s="960"/>
      <c r="DY37" s="960"/>
      <c r="DZ37" s="961"/>
      <c r="EA37" s="158"/>
    </row>
    <row r="38" spans="1:131" s="159" customFormat="1" ht="26.25" customHeight="1" x14ac:dyDescent="0.15">
      <c r="A38" s="178">
        <v>11</v>
      </c>
      <c r="B38" s="1004"/>
      <c r="C38" s="1005"/>
      <c r="D38" s="1005"/>
      <c r="E38" s="1005"/>
      <c r="F38" s="1005"/>
      <c r="G38" s="1005"/>
      <c r="H38" s="1005"/>
      <c r="I38" s="1005"/>
      <c r="J38" s="1005"/>
      <c r="K38" s="1005"/>
      <c r="L38" s="1005"/>
      <c r="M38" s="1005"/>
      <c r="N38" s="1005"/>
      <c r="O38" s="1005"/>
      <c r="P38" s="1006"/>
      <c r="Q38" s="1010"/>
      <c r="R38" s="1011"/>
      <c r="S38" s="1011"/>
      <c r="T38" s="1011"/>
      <c r="U38" s="1011"/>
      <c r="V38" s="1011"/>
      <c r="W38" s="1011"/>
      <c r="X38" s="1011"/>
      <c r="Y38" s="1011"/>
      <c r="Z38" s="1011"/>
      <c r="AA38" s="1011"/>
      <c r="AB38" s="1011"/>
      <c r="AC38" s="1011"/>
      <c r="AD38" s="1011"/>
      <c r="AE38" s="1012"/>
      <c r="AF38" s="986"/>
      <c r="AG38" s="987"/>
      <c r="AH38" s="987"/>
      <c r="AI38" s="987"/>
      <c r="AJ38" s="988"/>
      <c r="AK38" s="947"/>
      <c r="AL38" s="938"/>
      <c r="AM38" s="938"/>
      <c r="AN38" s="938"/>
      <c r="AO38" s="938"/>
      <c r="AP38" s="938"/>
      <c r="AQ38" s="938"/>
      <c r="AR38" s="938"/>
      <c r="AS38" s="938"/>
      <c r="AT38" s="938"/>
      <c r="AU38" s="938"/>
      <c r="AV38" s="938"/>
      <c r="AW38" s="938"/>
      <c r="AX38" s="938"/>
      <c r="AY38" s="938"/>
      <c r="AZ38" s="1009"/>
      <c r="BA38" s="1009"/>
      <c r="BB38" s="1009"/>
      <c r="BC38" s="1009"/>
      <c r="BD38" s="1009"/>
      <c r="BE38" s="999"/>
      <c r="BF38" s="999"/>
      <c r="BG38" s="999"/>
      <c r="BH38" s="999"/>
      <c r="BI38" s="1000"/>
      <c r="BJ38" s="164"/>
      <c r="BK38" s="164"/>
      <c r="BL38" s="164"/>
      <c r="BM38" s="164"/>
      <c r="BN38" s="164"/>
      <c r="BO38" s="177"/>
      <c r="BP38" s="177"/>
      <c r="BQ38" s="174">
        <v>32</v>
      </c>
      <c r="BR38" s="175"/>
      <c r="BS38" s="981"/>
      <c r="BT38" s="982"/>
      <c r="BU38" s="982"/>
      <c r="BV38" s="982"/>
      <c r="BW38" s="982"/>
      <c r="BX38" s="982"/>
      <c r="BY38" s="982"/>
      <c r="BZ38" s="982"/>
      <c r="CA38" s="982"/>
      <c r="CB38" s="982"/>
      <c r="CC38" s="982"/>
      <c r="CD38" s="982"/>
      <c r="CE38" s="982"/>
      <c r="CF38" s="982"/>
      <c r="CG38" s="983"/>
      <c r="CH38" s="956"/>
      <c r="CI38" s="957"/>
      <c r="CJ38" s="957"/>
      <c r="CK38" s="957"/>
      <c r="CL38" s="958"/>
      <c r="CM38" s="956"/>
      <c r="CN38" s="957"/>
      <c r="CO38" s="957"/>
      <c r="CP38" s="957"/>
      <c r="CQ38" s="958"/>
      <c r="CR38" s="956"/>
      <c r="CS38" s="957"/>
      <c r="CT38" s="957"/>
      <c r="CU38" s="957"/>
      <c r="CV38" s="958"/>
      <c r="CW38" s="956"/>
      <c r="CX38" s="957"/>
      <c r="CY38" s="957"/>
      <c r="CZ38" s="957"/>
      <c r="DA38" s="958"/>
      <c r="DB38" s="956"/>
      <c r="DC38" s="957"/>
      <c r="DD38" s="957"/>
      <c r="DE38" s="957"/>
      <c r="DF38" s="958"/>
      <c r="DG38" s="956"/>
      <c r="DH38" s="957"/>
      <c r="DI38" s="957"/>
      <c r="DJ38" s="957"/>
      <c r="DK38" s="958"/>
      <c r="DL38" s="956"/>
      <c r="DM38" s="957"/>
      <c r="DN38" s="957"/>
      <c r="DO38" s="957"/>
      <c r="DP38" s="958"/>
      <c r="DQ38" s="956"/>
      <c r="DR38" s="957"/>
      <c r="DS38" s="957"/>
      <c r="DT38" s="957"/>
      <c r="DU38" s="958"/>
      <c r="DV38" s="959"/>
      <c r="DW38" s="960"/>
      <c r="DX38" s="960"/>
      <c r="DY38" s="960"/>
      <c r="DZ38" s="961"/>
      <c r="EA38" s="158"/>
    </row>
    <row r="39" spans="1:131" s="159" customFormat="1" ht="26.25" customHeight="1" x14ac:dyDescent="0.15">
      <c r="A39" s="178">
        <v>12</v>
      </c>
      <c r="B39" s="1004"/>
      <c r="C39" s="1005"/>
      <c r="D39" s="1005"/>
      <c r="E39" s="1005"/>
      <c r="F39" s="1005"/>
      <c r="G39" s="1005"/>
      <c r="H39" s="1005"/>
      <c r="I39" s="1005"/>
      <c r="J39" s="1005"/>
      <c r="K39" s="1005"/>
      <c r="L39" s="1005"/>
      <c r="M39" s="1005"/>
      <c r="N39" s="1005"/>
      <c r="O39" s="1005"/>
      <c r="P39" s="1006"/>
      <c r="Q39" s="1010"/>
      <c r="R39" s="1011"/>
      <c r="S39" s="1011"/>
      <c r="T39" s="1011"/>
      <c r="U39" s="1011"/>
      <c r="V39" s="1011"/>
      <c r="W39" s="1011"/>
      <c r="X39" s="1011"/>
      <c r="Y39" s="1011"/>
      <c r="Z39" s="1011"/>
      <c r="AA39" s="1011"/>
      <c r="AB39" s="1011"/>
      <c r="AC39" s="1011"/>
      <c r="AD39" s="1011"/>
      <c r="AE39" s="1012"/>
      <c r="AF39" s="986"/>
      <c r="AG39" s="987"/>
      <c r="AH39" s="987"/>
      <c r="AI39" s="987"/>
      <c r="AJ39" s="988"/>
      <c r="AK39" s="947"/>
      <c r="AL39" s="938"/>
      <c r="AM39" s="938"/>
      <c r="AN39" s="938"/>
      <c r="AO39" s="938"/>
      <c r="AP39" s="938"/>
      <c r="AQ39" s="938"/>
      <c r="AR39" s="938"/>
      <c r="AS39" s="938"/>
      <c r="AT39" s="938"/>
      <c r="AU39" s="938"/>
      <c r="AV39" s="938"/>
      <c r="AW39" s="938"/>
      <c r="AX39" s="938"/>
      <c r="AY39" s="938"/>
      <c r="AZ39" s="1009"/>
      <c r="BA39" s="1009"/>
      <c r="BB39" s="1009"/>
      <c r="BC39" s="1009"/>
      <c r="BD39" s="1009"/>
      <c r="BE39" s="999"/>
      <c r="BF39" s="999"/>
      <c r="BG39" s="999"/>
      <c r="BH39" s="999"/>
      <c r="BI39" s="1000"/>
      <c r="BJ39" s="164"/>
      <c r="BK39" s="164"/>
      <c r="BL39" s="164"/>
      <c r="BM39" s="164"/>
      <c r="BN39" s="164"/>
      <c r="BO39" s="177"/>
      <c r="BP39" s="177"/>
      <c r="BQ39" s="174">
        <v>33</v>
      </c>
      <c r="BR39" s="175"/>
      <c r="BS39" s="981"/>
      <c r="BT39" s="982"/>
      <c r="BU39" s="982"/>
      <c r="BV39" s="982"/>
      <c r="BW39" s="982"/>
      <c r="BX39" s="982"/>
      <c r="BY39" s="982"/>
      <c r="BZ39" s="982"/>
      <c r="CA39" s="982"/>
      <c r="CB39" s="982"/>
      <c r="CC39" s="982"/>
      <c r="CD39" s="982"/>
      <c r="CE39" s="982"/>
      <c r="CF39" s="982"/>
      <c r="CG39" s="983"/>
      <c r="CH39" s="956"/>
      <c r="CI39" s="957"/>
      <c r="CJ39" s="957"/>
      <c r="CK39" s="957"/>
      <c r="CL39" s="958"/>
      <c r="CM39" s="956"/>
      <c r="CN39" s="957"/>
      <c r="CO39" s="957"/>
      <c r="CP39" s="957"/>
      <c r="CQ39" s="958"/>
      <c r="CR39" s="956"/>
      <c r="CS39" s="957"/>
      <c r="CT39" s="957"/>
      <c r="CU39" s="957"/>
      <c r="CV39" s="958"/>
      <c r="CW39" s="956"/>
      <c r="CX39" s="957"/>
      <c r="CY39" s="957"/>
      <c r="CZ39" s="957"/>
      <c r="DA39" s="958"/>
      <c r="DB39" s="956"/>
      <c r="DC39" s="957"/>
      <c r="DD39" s="957"/>
      <c r="DE39" s="957"/>
      <c r="DF39" s="958"/>
      <c r="DG39" s="956"/>
      <c r="DH39" s="957"/>
      <c r="DI39" s="957"/>
      <c r="DJ39" s="957"/>
      <c r="DK39" s="958"/>
      <c r="DL39" s="956"/>
      <c r="DM39" s="957"/>
      <c r="DN39" s="957"/>
      <c r="DO39" s="957"/>
      <c r="DP39" s="958"/>
      <c r="DQ39" s="956"/>
      <c r="DR39" s="957"/>
      <c r="DS39" s="957"/>
      <c r="DT39" s="957"/>
      <c r="DU39" s="958"/>
      <c r="DV39" s="959"/>
      <c r="DW39" s="960"/>
      <c r="DX39" s="960"/>
      <c r="DY39" s="960"/>
      <c r="DZ39" s="961"/>
      <c r="EA39" s="158"/>
    </row>
    <row r="40" spans="1:131" s="159" customFormat="1" ht="26.25" customHeight="1" x14ac:dyDescent="0.15">
      <c r="A40" s="173">
        <v>13</v>
      </c>
      <c r="B40" s="1004"/>
      <c r="C40" s="1005"/>
      <c r="D40" s="1005"/>
      <c r="E40" s="1005"/>
      <c r="F40" s="1005"/>
      <c r="G40" s="1005"/>
      <c r="H40" s="1005"/>
      <c r="I40" s="1005"/>
      <c r="J40" s="1005"/>
      <c r="K40" s="1005"/>
      <c r="L40" s="1005"/>
      <c r="M40" s="1005"/>
      <c r="N40" s="1005"/>
      <c r="O40" s="1005"/>
      <c r="P40" s="1006"/>
      <c r="Q40" s="1010"/>
      <c r="R40" s="1011"/>
      <c r="S40" s="1011"/>
      <c r="T40" s="1011"/>
      <c r="U40" s="1011"/>
      <c r="V40" s="1011"/>
      <c r="W40" s="1011"/>
      <c r="X40" s="1011"/>
      <c r="Y40" s="1011"/>
      <c r="Z40" s="1011"/>
      <c r="AA40" s="1011"/>
      <c r="AB40" s="1011"/>
      <c r="AC40" s="1011"/>
      <c r="AD40" s="1011"/>
      <c r="AE40" s="1012"/>
      <c r="AF40" s="986"/>
      <c r="AG40" s="987"/>
      <c r="AH40" s="987"/>
      <c r="AI40" s="987"/>
      <c r="AJ40" s="988"/>
      <c r="AK40" s="947"/>
      <c r="AL40" s="938"/>
      <c r="AM40" s="938"/>
      <c r="AN40" s="938"/>
      <c r="AO40" s="938"/>
      <c r="AP40" s="938"/>
      <c r="AQ40" s="938"/>
      <c r="AR40" s="938"/>
      <c r="AS40" s="938"/>
      <c r="AT40" s="938"/>
      <c r="AU40" s="938"/>
      <c r="AV40" s="938"/>
      <c r="AW40" s="938"/>
      <c r="AX40" s="938"/>
      <c r="AY40" s="938"/>
      <c r="AZ40" s="1009"/>
      <c r="BA40" s="1009"/>
      <c r="BB40" s="1009"/>
      <c r="BC40" s="1009"/>
      <c r="BD40" s="1009"/>
      <c r="BE40" s="999"/>
      <c r="BF40" s="999"/>
      <c r="BG40" s="999"/>
      <c r="BH40" s="999"/>
      <c r="BI40" s="1000"/>
      <c r="BJ40" s="164"/>
      <c r="BK40" s="164"/>
      <c r="BL40" s="164"/>
      <c r="BM40" s="164"/>
      <c r="BN40" s="164"/>
      <c r="BO40" s="177"/>
      <c r="BP40" s="177"/>
      <c r="BQ40" s="174">
        <v>34</v>
      </c>
      <c r="BR40" s="175"/>
      <c r="BS40" s="981"/>
      <c r="BT40" s="982"/>
      <c r="BU40" s="982"/>
      <c r="BV40" s="982"/>
      <c r="BW40" s="982"/>
      <c r="BX40" s="982"/>
      <c r="BY40" s="982"/>
      <c r="BZ40" s="982"/>
      <c r="CA40" s="982"/>
      <c r="CB40" s="982"/>
      <c r="CC40" s="982"/>
      <c r="CD40" s="982"/>
      <c r="CE40" s="982"/>
      <c r="CF40" s="982"/>
      <c r="CG40" s="983"/>
      <c r="CH40" s="956"/>
      <c r="CI40" s="957"/>
      <c r="CJ40" s="957"/>
      <c r="CK40" s="957"/>
      <c r="CL40" s="958"/>
      <c r="CM40" s="956"/>
      <c r="CN40" s="957"/>
      <c r="CO40" s="957"/>
      <c r="CP40" s="957"/>
      <c r="CQ40" s="958"/>
      <c r="CR40" s="956"/>
      <c r="CS40" s="957"/>
      <c r="CT40" s="957"/>
      <c r="CU40" s="957"/>
      <c r="CV40" s="958"/>
      <c r="CW40" s="956"/>
      <c r="CX40" s="957"/>
      <c r="CY40" s="957"/>
      <c r="CZ40" s="957"/>
      <c r="DA40" s="958"/>
      <c r="DB40" s="956"/>
      <c r="DC40" s="957"/>
      <c r="DD40" s="957"/>
      <c r="DE40" s="957"/>
      <c r="DF40" s="958"/>
      <c r="DG40" s="956"/>
      <c r="DH40" s="957"/>
      <c r="DI40" s="957"/>
      <c r="DJ40" s="957"/>
      <c r="DK40" s="958"/>
      <c r="DL40" s="956"/>
      <c r="DM40" s="957"/>
      <c r="DN40" s="957"/>
      <c r="DO40" s="957"/>
      <c r="DP40" s="958"/>
      <c r="DQ40" s="956"/>
      <c r="DR40" s="957"/>
      <c r="DS40" s="957"/>
      <c r="DT40" s="957"/>
      <c r="DU40" s="958"/>
      <c r="DV40" s="959"/>
      <c r="DW40" s="960"/>
      <c r="DX40" s="960"/>
      <c r="DY40" s="960"/>
      <c r="DZ40" s="961"/>
      <c r="EA40" s="158"/>
    </row>
    <row r="41" spans="1:131" s="159" customFormat="1" ht="26.25" customHeight="1" x14ac:dyDescent="0.15">
      <c r="A41" s="173">
        <v>14</v>
      </c>
      <c r="B41" s="1004"/>
      <c r="C41" s="1005"/>
      <c r="D41" s="1005"/>
      <c r="E41" s="1005"/>
      <c r="F41" s="1005"/>
      <c r="G41" s="1005"/>
      <c r="H41" s="1005"/>
      <c r="I41" s="1005"/>
      <c r="J41" s="1005"/>
      <c r="K41" s="1005"/>
      <c r="L41" s="1005"/>
      <c r="M41" s="1005"/>
      <c r="N41" s="1005"/>
      <c r="O41" s="1005"/>
      <c r="P41" s="1006"/>
      <c r="Q41" s="1010"/>
      <c r="R41" s="1011"/>
      <c r="S41" s="1011"/>
      <c r="T41" s="1011"/>
      <c r="U41" s="1011"/>
      <c r="V41" s="1011"/>
      <c r="W41" s="1011"/>
      <c r="X41" s="1011"/>
      <c r="Y41" s="1011"/>
      <c r="Z41" s="1011"/>
      <c r="AA41" s="1011"/>
      <c r="AB41" s="1011"/>
      <c r="AC41" s="1011"/>
      <c r="AD41" s="1011"/>
      <c r="AE41" s="1012"/>
      <c r="AF41" s="986"/>
      <c r="AG41" s="987"/>
      <c r="AH41" s="987"/>
      <c r="AI41" s="987"/>
      <c r="AJ41" s="988"/>
      <c r="AK41" s="947"/>
      <c r="AL41" s="938"/>
      <c r="AM41" s="938"/>
      <c r="AN41" s="938"/>
      <c r="AO41" s="938"/>
      <c r="AP41" s="938"/>
      <c r="AQ41" s="938"/>
      <c r="AR41" s="938"/>
      <c r="AS41" s="938"/>
      <c r="AT41" s="938"/>
      <c r="AU41" s="938"/>
      <c r="AV41" s="938"/>
      <c r="AW41" s="938"/>
      <c r="AX41" s="938"/>
      <c r="AY41" s="938"/>
      <c r="AZ41" s="1009"/>
      <c r="BA41" s="1009"/>
      <c r="BB41" s="1009"/>
      <c r="BC41" s="1009"/>
      <c r="BD41" s="1009"/>
      <c r="BE41" s="999"/>
      <c r="BF41" s="999"/>
      <c r="BG41" s="999"/>
      <c r="BH41" s="999"/>
      <c r="BI41" s="1000"/>
      <c r="BJ41" s="164"/>
      <c r="BK41" s="164"/>
      <c r="BL41" s="164"/>
      <c r="BM41" s="164"/>
      <c r="BN41" s="164"/>
      <c r="BO41" s="177"/>
      <c r="BP41" s="177"/>
      <c r="BQ41" s="174">
        <v>35</v>
      </c>
      <c r="BR41" s="175"/>
      <c r="BS41" s="981"/>
      <c r="BT41" s="982"/>
      <c r="BU41" s="982"/>
      <c r="BV41" s="982"/>
      <c r="BW41" s="982"/>
      <c r="BX41" s="982"/>
      <c r="BY41" s="982"/>
      <c r="BZ41" s="982"/>
      <c r="CA41" s="982"/>
      <c r="CB41" s="982"/>
      <c r="CC41" s="982"/>
      <c r="CD41" s="982"/>
      <c r="CE41" s="982"/>
      <c r="CF41" s="982"/>
      <c r="CG41" s="983"/>
      <c r="CH41" s="956"/>
      <c r="CI41" s="957"/>
      <c r="CJ41" s="957"/>
      <c r="CK41" s="957"/>
      <c r="CL41" s="958"/>
      <c r="CM41" s="956"/>
      <c r="CN41" s="957"/>
      <c r="CO41" s="957"/>
      <c r="CP41" s="957"/>
      <c r="CQ41" s="958"/>
      <c r="CR41" s="956"/>
      <c r="CS41" s="957"/>
      <c r="CT41" s="957"/>
      <c r="CU41" s="957"/>
      <c r="CV41" s="958"/>
      <c r="CW41" s="956"/>
      <c r="CX41" s="957"/>
      <c r="CY41" s="957"/>
      <c r="CZ41" s="957"/>
      <c r="DA41" s="958"/>
      <c r="DB41" s="956"/>
      <c r="DC41" s="957"/>
      <c r="DD41" s="957"/>
      <c r="DE41" s="957"/>
      <c r="DF41" s="958"/>
      <c r="DG41" s="956"/>
      <c r="DH41" s="957"/>
      <c r="DI41" s="957"/>
      <c r="DJ41" s="957"/>
      <c r="DK41" s="958"/>
      <c r="DL41" s="956"/>
      <c r="DM41" s="957"/>
      <c r="DN41" s="957"/>
      <c r="DO41" s="957"/>
      <c r="DP41" s="958"/>
      <c r="DQ41" s="956"/>
      <c r="DR41" s="957"/>
      <c r="DS41" s="957"/>
      <c r="DT41" s="957"/>
      <c r="DU41" s="958"/>
      <c r="DV41" s="959"/>
      <c r="DW41" s="960"/>
      <c r="DX41" s="960"/>
      <c r="DY41" s="960"/>
      <c r="DZ41" s="961"/>
      <c r="EA41" s="158"/>
    </row>
    <row r="42" spans="1:131" s="159" customFormat="1" ht="26.25" customHeight="1" x14ac:dyDescent="0.15">
      <c r="A42" s="173">
        <v>15</v>
      </c>
      <c r="B42" s="1004"/>
      <c r="C42" s="1005"/>
      <c r="D42" s="1005"/>
      <c r="E42" s="1005"/>
      <c r="F42" s="1005"/>
      <c r="G42" s="1005"/>
      <c r="H42" s="1005"/>
      <c r="I42" s="1005"/>
      <c r="J42" s="1005"/>
      <c r="K42" s="1005"/>
      <c r="L42" s="1005"/>
      <c r="M42" s="1005"/>
      <c r="N42" s="1005"/>
      <c r="O42" s="1005"/>
      <c r="P42" s="1006"/>
      <c r="Q42" s="1010"/>
      <c r="R42" s="1011"/>
      <c r="S42" s="1011"/>
      <c r="T42" s="1011"/>
      <c r="U42" s="1011"/>
      <c r="V42" s="1011"/>
      <c r="W42" s="1011"/>
      <c r="X42" s="1011"/>
      <c r="Y42" s="1011"/>
      <c r="Z42" s="1011"/>
      <c r="AA42" s="1011"/>
      <c r="AB42" s="1011"/>
      <c r="AC42" s="1011"/>
      <c r="AD42" s="1011"/>
      <c r="AE42" s="1012"/>
      <c r="AF42" s="986"/>
      <c r="AG42" s="987"/>
      <c r="AH42" s="987"/>
      <c r="AI42" s="987"/>
      <c r="AJ42" s="988"/>
      <c r="AK42" s="947"/>
      <c r="AL42" s="938"/>
      <c r="AM42" s="938"/>
      <c r="AN42" s="938"/>
      <c r="AO42" s="938"/>
      <c r="AP42" s="938"/>
      <c r="AQ42" s="938"/>
      <c r="AR42" s="938"/>
      <c r="AS42" s="938"/>
      <c r="AT42" s="938"/>
      <c r="AU42" s="938"/>
      <c r="AV42" s="938"/>
      <c r="AW42" s="938"/>
      <c r="AX42" s="938"/>
      <c r="AY42" s="938"/>
      <c r="AZ42" s="1009"/>
      <c r="BA42" s="1009"/>
      <c r="BB42" s="1009"/>
      <c r="BC42" s="1009"/>
      <c r="BD42" s="1009"/>
      <c r="BE42" s="999"/>
      <c r="BF42" s="999"/>
      <c r="BG42" s="999"/>
      <c r="BH42" s="999"/>
      <c r="BI42" s="1000"/>
      <c r="BJ42" s="164"/>
      <c r="BK42" s="164"/>
      <c r="BL42" s="164"/>
      <c r="BM42" s="164"/>
      <c r="BN42" s="164"/>
      <c r="BO42" s="177"/>
      <c r="BP42" s="177"/>
      <c r="BQ42" s="174">
        <v>36</v>
      </c>
      <c r="BR42" s="175"/>
      <c r="BS42" s="981"/>
      <c r="BT42" s="982"/>
      <c r="BU42" s="982"/>
      <c r="BV42" s="982"/>
      <c r="BW42" s="982"/>
      <c r="BX42" s="982"/>
      <c r="BY42" s="982"/>
      <c r="BZ42" s="982"/>
      <c r="CA42" s="982"/>
      <c r="CB42" s="982"/>
      <c r="CC42" s="982"/>
      <c r="CD42" s="982"/>
      <c r="CE42" s="982"/>
      <c r="CF42" s="982"/>
      <c r="CG42" s="983"/>
      <c r="CH42" s="956"/>
      <c r="CI42" s="957"/>
      <c r="CJ42" s="957"/>
      <c r="CK42" s="957"/>
      <c r="CL42" s="958"/>
      <c r="CM42" s="956"/>
      <c r="CN42" s="957"/>
      <c r="CO42" s="957"/>
      <c r="CP42" s="957"/>
      <c r="CQ42" s="958"/>
      <c r="CR42" s="956"/>
      <c r="CS42" s="957"/>
      <c r="CT42" s="957"/>
      <c r="CU42" s="957"/>
      <c r="CV42" s="958"/>
      <c r="CW42" s="956"/>
      <c r="CX42" s="957"/>
      <c r="CY42" s="957"/>
      <c r="CZ42" s="957"/>
      <c r="DA42" s="958"/>
      <c r="DB42" s="956"/>
      <c r="DC42" s="957"/>
      <c r="DD42" s="957"/>
      <c r="DE42" s="957"/>
      <c r="DF42" s="958"/>
      <c r="DG42" s="956"/>
      <c r="DH42" s="957"/>
      <c r="DI42" s="957"/>
      <c r="DJ42" s="957"/>
      <c r="DK42" s="958"/>
      <c r="DL42" s="956"/>
      <c r="DM42" s="957"/>
      <c r="DN42" s="957"/>
      <c r="DO42" s="957"/>
      <c r="DP42" s="958"/>
      <c r="DQ42" s="956"/>
      <c r="DR42" s="957"/>
      <c r="DS42" s="957"/>
      <c r="DT42" s="957"/>
      <c r="DU42" s="958"/>
      <c r="DV42" s="959"/>
      <c r="DW42" s="960"/>
      <c r="DX42" s="960"/>
      <c r="DY42" s="960"/>
      <c r="DZ42" s="961"/>
      <c r="EA42" s="158"/>
    </row>
    <row r="43" spans="1:131" s="159" customFormat="1" ht="26.25" customHeight="1" x14ac:dyDescent="0.15">
      <c r="A43" s="173">
        <v>16</v>
      </c>
      <c r="B43" s="1004"/>
      <c r="C43" s="1005"/>
      <c r="D43" s="1005"/>
      <c r="E43" s="1005"/>
      <c r="F43" s="1005"/>
      <c r="G43" s="1005"/>
      <c r="H43" s="1005"/>
      <c r="I43" s="1005"/>
      <c r="J43" s="1005"/>
      <c r="K43" s="1005"/>
      <c r="L43" s="1005"/>
      <c r="M43" s="1005"/>
      <c r="N43" s="1005"/>
      <c r="O43" s="1005"/>
      <c r="P43" s="1006"/>
      <c r="Q43" s="1010"/>
      <c r="R43" s="1011"/>
      <c r="S43" s="1011"/>
      <c r="T43" s="1011"/>
      <c r="U43" s="1011"/>
      <c r="V43" s="1011"/>
      <c r="W43" s="1011"/>
      <c r="X43" s="1011"/>
      <c r="Y43" s="1011"/>
      <c r="Z43" s="1011"/>
      <c r="AA43" s="1011"/>
      <c r="AB43" s="1011"/>
      <c r="AC43" s="1011"/>
      <c r="AD43" s="1011"/>
      <c r="AE43" s="1012"/>
      <c r="AF43" s="986"/>
      <c r="AG43" s="987"/>
      <c r="AH43" s="987"/>
      <c r="AI43" s="987"/>
      <c r="AJ43" s="988"/>
      <c r="AK43" s="947"/>
      <c r="AL43" s="938"/>
      <c r="AM43" s="938"/>
      <c r="AN43" s="938"/>
      <c r="AO43" s="938"/>
      <c r="AP43" s="938"/>
      <c r="AQ43" s="938"/>
      <c r="AR43" s="938"/>
      <c r="AS43" s="938"/>
      <c r="AT43" s="938"/>
      <c r="AU43" s="938"/>
      <c r="AV43" s="938"/>
      <c r="AW43" s="938"/>
      <c r="AX43" s="938"/>
      <c r="AY43" s="938"/>
      <c r="AZ43" s="1009"/>
      <c r="BA43" s="1009"/>
      <c r="BB43" s="1009"/>
      <c r="BC43" s="1009"/>
      <c r="BD43" s="1009"/>
      <c r="BE43" s="999"/>
      <c r="BF43" s="999"/>
      <c r="BG43" s="999"/>
      <c r="BH43" s="999"/>
      <c r="BI43" s="1000"/>
      <c r="BJ43" s="164"/>
      <c r="BK43" s="164"/>
      <c r="BL43" s="164"/>
      <c r="BM43" s="164"/>
      <c r="BN43" s="164"/>
      <c r="BO43" s="177"/>
      <c r="BP43" s="177"/>
      <c r="BQ43" s="174">
        <v>37</v>
      </c>
      <c r="BR43" s="175"/>
      <c r="BS43" s="981"/>
      <c r="BT43" s="982"/>
      <c r="BU43" s="982"/>
      <c r="BV43" s="982"/>
      <c r="BW43" s="982"/>
      <c r="BX43" s="982"/>
      <c r="BY43" s="982"/>
      <c r="BZ43" s="982"/>
      <c r="CA43" s="982"/>
      <c r="CB43" s="982"/>
      <c r="CC43" s="982"/>
      <c r="CD43" s="982"/>
      <c r="CE43" s="982"/>
      <c r="CF43" s="982"/>
      <c r="CG43" s="983"/>
      <c r="CH43" s="956"/>
      <c r="CI43" s="957"/>
      <c r="CJ43" s="957"/>
      <c r="CK43" s="957"/>
      <c r="CL43" s="958"/>
      <c r="CM43" s="956"/>
      <c r="CN43" s="957"/>
      <c r="CO43" s="957"/>
      <c r="CP43" s="957"/>
      <c r="CQ43" s="958"/>
      <c r="CR43" s="956"/>
      <c r="CS43" s="957"/>
      <c r="CT43" s="957"/>
      <c r="CU43" s="957"/>
      <c r="CV43" s="958"/>
      <c r="CW43" s="956"/>
      <c r="CX43" s="957"/>
      <c r="CY43" s="957"/>
      <c r="CZ43" s="957"/>
      <c r="DA43" s="958"/>
      <c r="DB43" s="956"/>
      <c r="DC43" s="957"/>
      <c r="DD43" s="957"/>
      <c r="DE43" s="957"/>
      <c r="DF43" s="958"/>
      <c r="DG43" s="956"/>
      <c r="DH43" s="957"/>
      <c r="DI43" s="957"/>
      <c r="DJ43" s="957"/>
      <c r="DK43" s="958"/>
      <c r="DL43" s="956"/>
      <c r="DM43" s="957"/>
      <c r="DN43" s="957"/>
      <c r="DO43" s="957"/>
      <c r="DP43" s="958"/>
      <c r="DQ43" s="956"/>
      <c r="DR43" s="957"/>
      <c r="DS43" s="957"/>
      <c r="DT43" s="957"/>
      <c r="DU43" s="958"/>
      <c r="DV43" s="959"/>
      <c r="DW43" s="960"/>
      <c r="DX43" s="960"/>
      <c r="DY43" s="960"/>
      <c r="DZ43" s="961"/>
      <c r="EA43" s="158"/>
    </row>
    <row r="44" spans="1:131" s="159" customFormat="1" ht="26.25" customHeight="1" x14ac:dyDescent="0.15">
      <c r="A44" s="173">
        <v>17</v>
      </c>
      <c r="B44" s="1004"/>
      <c r="C44" s="1005"/>
      <c r="D44" s="1005"/>
      <c r="E44" s="1005"/>
      <c r="F44" s="1005"/>
      <c r="G44" s="1005"/>
      <c r="H44" s="1005"/>
      <c r="I44" s="1005"/>
      <c r="J44" s="1005"/>
      <c r="K44" s="1005"/>
      <c r="L44" s="1005"/>
      <c r="M44" s="1005"/>
      <c r="N44" s="1005"/>
      <c r="O44" s="1005"/>
      <c r="P44" s="1006"/>
      <c r="Q44" s="1010"/>
      <c r="R44" s="1011"/>
      <c r="S44" s="1011"/>
      <c r="T44" s="1011"/>
      <c r="U44" s="1011"/>
      <c r="V44" s="1011"/>
      <c r="W44" s="1011"/>
      <c r="X44" s="1011"/>
      <c r="Y44" s="1011"/>
      <c r="Z44" s="1011"/>
      <c r="AA44" s="1011"/>
      <c r="AB44" s="1011"/>
      <c r="AC44" s="1011"/>
      <c r="AD44" s="1011"/>
      <c r="AE44" s="1012"/>
      <c r="AF44" s="986"/>
      <c r="AG44" s="987"/>
      <c r="AH44" s="987"/>
      <c r="AI44" s="987"/>
      <c r="AJ44" s="988"/>
      <c r="AK44" s="947"/>
      <c r="AL44" s="938"/>
      <c r="AM44" s="938"/>
      <c r="AN44" s="938"/>
      <c r="AO44" s="938"/>
      <c r="AP44" s="938"/>
      <c r="AQ44" s="938"/>
      <c r="AR44" s="938"/>
      <c r="AS44" s="938"/>
      <c r="AT44" s="938"/>
      <c r="AU44" s="938"/>
      <c r="AV44" s="938"/>
      <c r="AW44" s="938"/>
      <c r="AX44" s="938"/>
      <c r="AY44" s="938"/>
      <c r="AZ44" s="1009"/>
      <c r="BA44" s="1009"/>
      <c r="BB44" s="1009"/>
      <c r="BC44" s="1009"/>
      <c r="BD44" s="1009"/>
      <c r="BE44" s="999"/>
      <c r="BF44" s="999"/>
      <c r="BG44" s="999"/>
      <c r="BH44" s="999"/>
      <c r="BI44" s="1000"/>
      <c r="BJ44" s="164"/>
      <c r="BK44" s="164"/>
      <c r="BL44" s="164"/>
      <c r="BM44" s="164"/>
      <c r="BN44" s="164"/>
      <c r="BO44" s="177"/>
      <c r="BP44" s="177"/>
      <c r="BQ44" s="174">
        <v>38</v>
      </c>
      <c r="BR44" s="175"/>
      <c r="BS44" s="981"/>
      <c r="BT44" s="982"/>
      <c r="BU44" s="982"/>
      <c r="BV44" s="982"/>
      <c r="BW44" s="982"/>
      <c r="BX44" s="982"/>
      <c r="BY44" s="982"/>
      <c r="BZ44" s="982"/>
      <c r="CA44" s="982"/>
      <c r="CB44" s="982"/>
      <c r="CC44" s="982"/>
      <c r="CD44" s="982"/>
      <c r="CE44" s="982"/>
      <c r="CF44" s="982"/>
      <c r="CG44" s="983"/>
      <c r="CH44" s="956"/>
      <c r="CI44" s="957"/>
      <c r="CJ44" s="957"/>
      <c r="CK44" s="957"/>
      <c r="CL44" s="958"/>
      <c r="CM44" s="956"/>
      <c r="CN44" s="957"/>
      <c r="CO44" s="957"/>
      <c r="CP44" s="957"/>
      <c r="CQ44" s="958"/>
      <c r="CR44" s="956"/>
      <c r="CS44" s="957"/>
      <c r="CT44" s="957"/>
      <c r="CU44" s="957"/>
      <c r="CV44" s="958"/>
      <c r="CW44" s="956"/>
      <c r="CX44" s="957"/>
      <c r="CY44" s="957"/>
      <c r="CZ44" s="957"/>
      <c r="DA44" s="958"/>
      <c r="DB44" s="956"/>
      <c r="DC44" s="957"/>
      <c r="DD44" s="957"/>
      <c r="DE44" s="957"/>
      <c r="DF44" s="958"/>
      <c r="DG44" s="956"/>
      <c r="DH44" s="957"/>
      <c r="DI44" s="957"/>
      <c r="DJ44" s="957"/>
      <c r="DK44" s="958"/>
      <c r="DL44" s="956"/>
      <c r="DM44" s="957"/>
      <c r="DN44" s="957"/>
      <c r="DO44" s="957"/>
      <c r="DP44" s="958"/>
      <c r="DQ44" s="956"/>
      <c r="DR44" s="957"/>
      <c r="DS44" s="957"/>
      <c r="DT44" s="957"/>
      <c r="DU44" s="958"/>
      <c r="DV44" s="959"/>
      <c r="DW44" s="960"/>
      <c r="DX44" s="960"/>
      <c r="DY44" s="960"/>
      <c r="DZ44" s="961"/>
      <c r="EA44" s="158"/>
    </row>
    <row r="45" spans="1:131" s="159" customFormat="1" ht="26.25" customHeight="1" x14ac:dyDescent="0.15">
      <c r="A45" s="173">
        <v>18</v>
      </c>
      <c r="B45" s="1004"/>
      <c r="C45" s="1005"/>
      <c r="D45" s="1005"/>
      <c r="E45" s="1005"/>
      <c r="F45" s="1005"/>
      <c r="G45" s="1005"/>
      <c r="H45" s="1005"/>
      <c r="I45" s="1005"/>
      <c r="J45" s="1005"/>
      <c r="K45" s="1005"/>
      <c r="L45" s="1005"/>
      <c r="M45" s="1005"/>
      <c r="N45" s="1005"/>
      <c r="O45" s="1005"/>
      <c r="P45" s="1006"/>
      <c r="Q45" s="1010"/>
      <c r="R45" s="1011"/>
      <c r="S45" s="1011"/>
      <c r="T45" s="1011"/>
      <c r="U45" s="1011"/>
      <c r="V45" s="1011"/>
      <c r="W45" s="1011"/>
      <c r="X45" s="1011"/>
      <c r="Y45" s="1011"/>
      <c r="Z45" s="1011"/>
      <c r="AA45" s="1011"/>
      <c r="AB45" s="1011"/>
      <c r="AC45" s="1011"/>
      <c r="AD45" s="1011"/>
      <c r="AE45" s="1012"/>
      <c r="AF45" s="986"/>
      <c r="AG45" s="987"/>
      <c r="AH45" s="987"/>
      <c r="AI45" s="987"/>
      <c r="AJ45" s="988"/>
      <c r="AK45" s="947"/>
      <c r="AL45" s="938"/>
      <c r="AM45" s="938"/>
      <c r="AN45" s="938"/>
      <c r="AO45" s="938"/>
      <c r="AP45" s="938"/>
      <c r="AQ45" s="938"/>
      <c r="AR45" s="938"/>
      <c r="AS45" s="938"/>
      <c r="AT45" s="938"/>
      <c r="AU45" s="938"/>
      <c r="AV45" s="938"/>
      <c r="AW45" s="938"/>
      <c r="AX45" s="938"/>
      <c r="AY45" s="938"/>
      <c r="AZ45" s="1009"/>
      <c r="BA45" s="1009"/>
      <c r="BB45" s="1009"/>
      <c r="BC45" s="1009"/>
      <c r="BD45" s="1009"/>
      <c r="BE45" s="999"/>
      <c r="BF45" s="999"/>
      <c r="BG45" s="999"/>
      <c r="BH45" s="999"/>
      <c r="BI45" s="1000"/>
      <c r="BJ45" s="164"/>
      <c r="BK45" s="164"/>
      <c r="BL45" s="164"/>
      <c r="BM45" s="164"/>
      <c r="BN45" s="164"/>
      <c r="BO45" s="177"/>
      <c r="BP45" s="177"/>
      <c r="BQ45" s="174">
        <v>39</v>
      </c>
      <c r="BR45" s="175"/>
      <c r="BS45" s="981"/>
      <c r="BT45" s="982"/>
      <c r="BU45" s="982"/>
      <c r="BV45" s="982"/>
      <c r="BW45" s="982"/>
      <c r="BX45" s="982"/>
      <c r="BY45" s="982"/>
      <c r="BZ45" s="982"/>
      <c r="CA45" s="982"/>
      <c r="CB45" s="982"/>
      <c r="CC45" s="982"/>
      <c r="CD45" s="982"/>
      <c r="CE45" s="982"/>
      <c r="CF45" s="982"/>
      <c r="CG45" s="983"/>
      <c r="CH45" s="956"/>
      <c r="CI45" s="957"/>
      <c r="CJ45" s="957"/>
      <c r="CK45" s="957"/>
      <c r="CL45" s="958"/>
      <c r="CM45" s="956"/>
      <c r="CN45" s="957"/>
      <c r="CO45" s="957"/>
      <c r="CP45" s="957"/>
      <c r="CQ45" s="958"/>
      <c r="CR45" s="956"/>
      <c r="CS45" s="957"/>
      <c r="CT45" s="957"/>
      <c r="CU45" s="957"/>
      <c r="CV45" s="958"/>
      <c r="CW45" s="956"/>
      <c r="CX45" s="957"/>
      <c r="CY45" s="957"/>
      <c r="CZ45" s="957"/>
      <c r="DA45" s="958"/>
      <c r="DB45" s="956"/>
      <c r="DC45" s="957"/>
      <c r="DD45" s="957"/>
      <c r="DE45" s="957"/>
      <c r="DF45" s="958"/>
      <c r="DG45" s="956"/>
      <c r="DH45" s="957"/>
      <c r="DI45" s="957"/>
      <c r="DJ45" s="957"/>
      <c r="DK45" s="958"/>
      <c r="DL45" s="956"/>
      <c r="DM45" s="957"/>
      <c r="DN45" s="957"/>
      <c r="DO45" s="957"/>
      <c r="DP45" s="958"/>
      <c r="DQ45" s="956"/>
      <c r="DR45" s="957"/>
      <c r="DS45" s="957"/>
      <c r="DT45" s="957"/>
      <c r="DU45" s="958"/>
      <c r="DV45" s="959"/>
      <c r="DW45" s="960"/>
      <c r="DX45" s="960"/>
      <c r="DY45" s="960"/>
      <c r="DZ45" s="961"/>
      <c r="EA45" s="158"/>
    </row>
    <row r="46" spans="1:131" s="159" customFormat="1" ht="26.25" customHeight="1" x14ac:dyDescent="0.15">
      <c r="A46" s="173">
        <v>19</v>
      </c>
      <c r="B46" s="1004"/>
      <c r="C46" s="1005"/>
      <c r="D46" s="1005"/>
      <c r="E46" s="1005"/>
      <c r="F46" s="1005"/>
      <c r="G46" s="1005"/>
      <c r="H46" s="1005"/>
      <c r="I46" s="1005"/>
      <c r="J46" s="1005"/>
      <c r="K46" s="1005"/>
      <c r="L46" s="1005"/>
      <c r="M46" s="1005"/>
      <c r="N46" s="1005"/>
      <c r="O46" s="1005"/>
      <c r="P46" s="1006"/>
      <c r="Q46" s="1010"/>
      <c r="R46" s="1011"/>
      <c r="S46" s="1011"/>
      <c r="T46" s="1011"/>
      <c r="U46" s="1011"/>
      <c r="V46" s="1011"/>
      <c r="W46" s="1011"/>
      <c r="X46" s="1011"/>
      <c r="Y46" s="1011"/>
      <c r="Z46" s="1011"/>
      <c r="AA46" s="1011"/>
      <c r="AB46" s="1011"/>
      <c r="AC46" s="1011"/>
      <c r="AD46" s="1011"/>
      <c r="AE46" s="1012"/>
      <c r="AF46" s="986"/>
      <c r="AG46" s="987"/>
      <c r="AH46" s="987"/>
      <c r="AI46" s="987"/>
      <c r="AJ46" s="988"/>
      <c r="AK46" s="947"/>
      <c r="AL46" s="938"/>
      <c r="AM46" s="938"/>
      <c r="AN46" s="938"/>
      <c r="AO46" s="938"/>
      <c r="AP46" s="938"/>
      <c r="AQ46" s="938"/>
      <c r="AR46" s="938"/>
      <c r="AS46" s="938"/>
      <c r="AT46" s="938"/>
      <c r="AU46" s="938"/>
      <c r="AV46" s="938"/>
      <c r="AW46" s="938"/>
      <c r="AX46" s="938"/>
      <c r="AY46" s="938"/>
      <c r="AZ46" s="1009"/>
      <c r="BA46" s="1009"/>
      <c r="BB46" s="1009"/>
      <c r="BC46" s="1009"/>
      <c r="BD46" s="1009"/>
      <c r="BE46" s="999"/>
      <c r="BF46" s="999"/>
      <c r="BG46" s="999"/>
      <c r="BH46" s="999"/>
      <c r="BI46" s="1000"/>
      <c r="BJ46" s="164"/>
      <c r="BK46" s="164"/>
      <c r="BL46" s="164"/>
      <c r="BM46" s="164"/>
      <c r="BN46" s="164"/>
      <c r="BO46" s="177"/>
      <c r="BP46" s="177"/>
      <c r="BQ46" s="174">
        <v>40</v>
      </c>
      <c r="BR46" s="175"/>
      <c r="BS46" s="981"/>
      <c r="BT46" s="982"/>
      <c r="BU46" s="982"/>
      <c r="BV46" s="982"/>
      <c r="BW46" s="982"/>
      <c r="BX46" s="982"/>
      <c r="BY46" s="982"/>
      <c r="BZ46" s="982"/>
      <c r="CA46" s="982"/>
      <c r="CB46" s="982"/>
      <c r="CC46" s="982"/>
      <c r="CD46" s="982"/>
      <c r="CE46" s="982"/>
      <c r="CF46" s="982"/>
      <c r="CG46" s="983"/>
      <c r="CH46" s="956"/>
      <c r="CI46" s="957"/>
      <c r="CJ46" s="957"/>
      <c r="CK46" s="957"/>
      <c r="CL46" s="958"/>
      <c r="CM46" s="956"/>
      <c r="CN46" s="957"/>
      <c r="CO46" s="957"/>
      <c r="CP46" s="957"/>
      <c r="CQ46" s="958"/>
      <c r="CR46" s="956"/>
      <c r="CS46" s="957"/>
      <c r="CT46" s="957"/>
      <c r="CU46" s="957"/>
      <c r="CV46" s="958"/>
      <c r="CW46" s="956"/>
      <c r="CX46" s="957"/>
      <c r="CY46" s="957"/>
      <c r="CZ46" s="957"/>
      <c r="DA46" s="958"/>
      <c r="DB46" s="956"/>
      <c r="DC46" s="957"/>
      <c r="DD46" s="957"/>
      <c r="DE46" s="957"/>
      <c r="DF46" s="958"/>
      <c r="DG46" s="956"/>
      <c r="DH46" s="957"/>
      <c r="DI46" s="957"/>
      <c r="DJ46" s="957"/>
      <c r="DK46" s="958"/>
      <c r="DL46" s="956"/>
      <c r="DM46" s="957"/>
      <c r="DN46" s="957"/>
      <c r="DO46" s="957"/>
      <c r="DP46" s="958"/>
      <c r="DQ46" s="956"/>
      <c r="DR46" s="957"/>
      <c r="DS46" s="957"/>
      <c r="DT46" s="957"/>
      <c r="DU46" s="958"/>
      <c r="DV46" s="959"/>
      <c r="DW46" s="960"/>
      <c r="DX46" s="960"/>
      <c r="DY46" s="960"/>
      <c r="DZ46" s="961"/>
      <c r="EA46" s="158"/>
    </row>
    <row r="47" spans="1:131" s="159" customFormat="1" ht="26.25" customHeight="1" x14ac:dyDescent="0.15">
      <c r="A47" s="173">
        <v>20</v>
      </c>
      <c r="B47" s="1004"/>
      <c r="C47" s="1005"/>
      <c r="D47" s="1005"/>
      <c r="E47" s="1005"/>
      <c r="F47" s="1005"/>
      <c r="G47" s="1005"/>
      <c r="H47" s="1005"/>
      <c r="I47" s="1005"/>
      <c r="J47" s="1005"/>
      <c r="K47" s="1005"/>
      <c r="L47" s="1005"/>
      <c r="M47" s="1005"/>
      <c r="N47" s="1005"/>
      <c r="O47" s="1005"/>
      <c r="P47" s="1006"/>
      <c r="Q47" s="1010"/>
      <c r="R47" s="1011"/>
      <c r="S47" s="1011"/>
      <c r="T47" s="1011"/>
      <c r="U47" s="1011"/>
      <c r="V47" s="1011"/>
      <c r="W47" s="1011"/>
      <c r="X47" s="1011"/>
      <c r="Y47" s="1011"/>
      <c r="Z47" s="1011"/>
      <c r="AA47" s="1011"/>
      <c r="AB47" s="1011"/>
      <c r="AC47" s="1011"/>
      <c r="AD47" s="1011"/>
      <c r="AE47" s="1012"/>
      <c r="AF47" s="986"/>
      <c r="AG47" s="987"/>
      <c r="AH47" s="987"/>
      <c r="AI47" s="987"/>
      <c r="AJ47" s="988"/>
      <c r="AK47" s="947"/>
      <c r="AL47" s="938"/>
      <c r="AM47" s="938"/>
      <c r="AN47" s="938"/>
      <c r="AO47" s="938"/>
      <c r="AP47" s="938"/>
      <c r="AQ47" s="938"/>
      <c r="AR47" s="938"/>
      <c r="AS47" s="938"/>
      <c r="AT47" s="938"/>
      <c r="AU47" s="938"/>
      <c r="AV47" s="938"/>
      <c r="AW47" s="938"/>
      <c r="AX47" s="938"/>
      <c r="AY47" s="938"/>
      <c r="AZ47" s="1009"/>
      <c r="BA47" s="1009"/>
      <c r="BB47" s="1009"/>
      <c r="BC47" s="1009"/>
      <c r="BD47" s="1009"/>
      <c r="BE47" s="999"/>
      <c r="BF47" s="999"/>
      <c r="BG47" s="999"/>
      <c r="BH47" s="999"/>
      <c r="BI47" s="1000"/>
      <c r="BJ47" s="164"/>
      <c r="BK47" s="164"/>
      <c r="BL47" s="164"/>
      <c r="BM47" s="164"/>
      <c r="BN47" s="164"/>
      <c r="BO47" s="177"/>
      <c r="BP47" s="177"/>
      <c r="BQ47" s="174">
        <v>41</v>
      </c>
      <c r="BR47" s="175"/>
      <c r="BS47" s="981"/>
      <c r="BT47" s="982"/>
      <c r="BU47" s="982"/>
      <c r="BV47" s="982"/>
      <c r="BW47" s="982"/>
      <c r="BX47" s="982"/>
      <c r="BY47" s="982"/>
      <c r="BZ47" s="982"/>
      <c r="CA47" s="982"/>
      <c r="CB47" s="982"/>
      <c r="CC47" s="982"/>
      <c r="CD47" s="982"/>
      <c r="CE47" s="982"/>
      <c r="CF47" s="982"/>
      <c r="CG47" s="983"/>
      <c r="CH47" s="956"/>
      <c r="CI47" s="957"/>
      <c r="CJ47" s="957"/>
      <c r="CK47" s="957"/>
      <c r="CL47" s="958"/>
      <c r="CM47" s="956"/>
      <c r="CN47" s="957"/>
      <c r="CO47" s="957"/>
      <c r="CP47" s="957"/>
      <c r="CQ47" s="958"/>
      <c r="CR47" s="956"/>
      <c r="CS47" s="957"/>
      <c r="CT47" s="957"/>
      <c r="CU47" s="957"/>
      <c r="CV47" s="958"/>
      <c r="CW47" s="956"/>
      <c r="CX47" s="957"/>
      <c r="CY47" s="957"/>
      <c r="CZ47" s="957"/>
      <c r="DA47" s="958"/>
      <c r="DB47" s="956"/>
      <c r="DC47" s="957"/>
      <c r="DD47" s="957"/>
      <c r="DE47" s="957"/>
      <c r="DF47" s="958"/>
      <c r="DG47" s="956"/>
      <c r="DH47" s="957"/>
      <c r="DI47" s="957"/>
      <c r="DJ47" s="957"/>
      <c r="DK47" s="958"/>
      <c r="DL47" s="956"/>
      <c r="DM47" s="957"/>
      <c r="DN47" s="957"/>
      <c r="DO47" s="957"/>
      <c r="DP47" s="958"/>
      <c r="DQ47" s="956"/>
      <c r="DR47" s="957"/>
      <c r="DS47" s="957"/>
      <c r="DT47" s="957"/>
      <c r="DU47" s="958"/>
      <c r="DV47" s="959"/>
      <c r="DW47" s="960"/>
      <c r="DX47" s="960"/>
      <c r="DY47" s="960"/>
      <c r="DZ47" s="961"/>
      <c r="EA47" s="158"/>
    </row>
    <row r="48" spans="1:131" s="159" customFormat="1" ht="26.25" customHeight="1" x14ac:dyDescent="0.15">
      <c r="A48" s="173">
        <v>21</v>
      </c>
      <c r="B48" s="1004"/>
      <c r="C48" s="1005"/>
      <c r="D48" s="1005"/>
      <c r="E48" s="1005"/>
      <c r="F48" s="1005"/>
      <c r="G48" s="1005"/>
      <c r="H48" s="1005"/>
      <c r="I48" s="1005"/>
      <c r="J48" s="1005"/>
      <c r="K48" s="1005"/>
      <c r="L48" s="1005"/>
      <c r="M48" s="1005"/>
      <c r="N48" s="1005"/>
      <c r="O48" s="1005"/>
      <c r="P48" s="1006"/>
      <c r="Q48" s="1010"/>
      <c r="R48" s="1011"/>
      <c r="S48" s="1011"/>
      <c r="T48" s="1011"/>
      <c r="U48" s="1011"/>
      <c r="V48" s="1011"/>
      <c r="W48" s="1011"/>
      <c r="X48" s="1011"/>
      <c r="Y48" s="1011"/>
      <c r="Z48" s="1011"/>
      <c r="AA48" s="1011"/>
      <c r="AB48" s="1011"/>
      <c r="AC48" s="1011"/>
      <c r="AD48" s="1011"/>
      <c r="AE48" s="1012"/>
      <c r="AF48" s="986"/>
      <c r="AG48" s="987"/>
      <c r="AH48" s="987"/>
      <c r="AI48" s="987"/>
      <c r="AJ48" s="988"/>
      <c r="AK48" s="947"/>
      <c r="AL48" s="938"/>
      <c r="AM48" s="938"/>
      <c r="AN48" s="938"/>
      <c r="AO48" s="938"/>
      <c r="AP48" s="938"/>
      <c r="AQ48" s="938"/>
      <c r="AR48" s="938"/>
      <c r="AS48" s="938"/>
      <c r="AT48" s="938"/>
      <c r="AU48" s="938"/>
      <c r="AV48" s="938"/>
      <c r="AW48" s="938"/>
      <c r="AX48" s="938"/>
      <c r="AY48" s="938"/>
      <c r="AZ48" s="1009"/>
      <c r="BA48" s="1009"/>
      <c r="BB48" s="1009"/>
      <c r="BC48" s="1009"/>
      <c r="BD48" s="1009"/>
      <c r="BE48" s="999"/>
      <c r="BF48" s="999"/>
      <c r="BG48" s="999"/>
      <c r="BH48" s="999"/>
      <c r="BI48" s="1000"/>
      <c r="BJ48" s="164"/>
      <c r="BK48" s="164"/>
      <c r="BL48" s="164"/>
      <c r="BM48" s="164"/>
      <c r="BN48" s="164"/>
      <c r="BO48" s="177"/>
      <c r="BP48" s="177"/>
      <c r="BQ48" s="174">
        <v>42</v>
      </c>
      <c r="BR48" s="175"/>
      <c r="BS48" s="981"/>
      <c r="BT48" s="982"/>
      <c r="BU48" s="982"/>
      <c r="BV48" s="982"/>
      <c r="BW48" s="982"/>
      <c r="BX48" s="982"/>
      <c r="BY48" s="982"/>
      <c r="BZ48" s="982"/>
      <c r="CA48" s="982"/>
      <c r="CB48" s="982"/>
      <c r="CC48" s="982"/>
      <c r="CD48" s="982"/>
      <c r="CE48" s="982"/>
      <c r="CF48" s="982"/>
      <c r="CG48" s="983"/>
      <c r="CH48" s="956"/>
      <c r="CI48" s="957"/>
      <c r="CJ48" s="957"/>
      <c r="CK48" s="957"/>
      <c r="CL48" s="958"/>
      <c r="CM48" s="956"/>
      <c r="CN48" s="957"/>
      <c r="CO48" s="957"/>
      <c r="CP48" s="957"/>
      <c r="CQ48" s="958"/>
      <c r="CR48" s="956"/>
      <c r="CS48" s="957"/>
      <c r="CT48" s="957"/>
      <c r="CU48" s="957"/>
      <c r="CV48" s="958"/>
      <c r="CW48" s="956"/>
      <c r="CX48" s="957"/>
      <c r="CY48" s="957"/>
      <c r="CZ48" s="957"/>
      <c r="DA48" s="958"/>
      <c r="DB48" s="956"/>
      <c r="DC48" s="957"/>
      <c r="DD48" s="957"/>
      <c r="DE48" s="957"/>
      <c r="DF48" s="958"/>
      <c r="DG48" s="956"/>
      <c r="DH48" s="957"/>
      <c r="DI48" s="957"/>
      <c r="DJ48" s="957"/>
      <c r="DK48" s="958"/>
      <c r="DL48" s="956"/>
      <c r="DM48" s="957"/>
      <c r="DN48" s="957"/>
      <c r="DO48" s="957"/>
      <c r="DP48" s="958"/>
      <c r="DQ48" s="956"/>
      <c r="DR48" s="957"/>
      <c r="DS48" s="957"/>
      <c r="DT48" s="957"/>
      <c r="DU48" s="958"/>
      <c r="DV48" s="959"/>
      <c r="DW48" s="960"/>
      <c r="DX48" s="960"/>
      <c r="DY48" s="960"/>
      <c r="DZ48" s="961"/>
      <c r="EA48" s="158"/>
    </row>
    <row r="49" spans="1:131" s="159" customFormat="1" ht="26.25" customHeight="1" x14ac:dyDescent="0.15">
      <c r="A49" s="173">
        <v>22</v>
      </c>
      <c r="B49" s="1004"/>
      <c r="C49" s="1005"/>
      <c r="D49" s="1005"/>
      <c r="E49" s="1005"/>
      <c r="F49" s="1005"/>
      <c r="G49" s="1005"/>
      <c r="H49" s="1005"/>
      <c r="I49" s="1005"/>
      <c r="J49" s="1005"/>
      <c r="K49" s="1005"/>
      <c r="L49" s="1005"/>
      <c r="M49" s="1005"/>
      <c r="N49" s="1005"/>
      <c r="O49" s="1005"/>
      <c r="P49" s="1006"/>
      <c r="Q49" s="1010"/>
      <c r="R49" s="1011"/>
      <c r="S49" s="1011"/>
      <c r="T49" s="1011"/>
      <c r="U49" s="1011"/>
      <c r="V49" s="1011"/>
      <c r="W49" s="1011"/>
      <c r="X49" s="1011"/>
      <c r="Y49" s="1011"/>
      <c r="Z49" s="1011"/>
      <c r="AA49" s="1011"/>
      <c r="AB49" s="1011"/>
      <c r="AC49" s="1011"/>
      <c r="AD49" s="1011"/>
      <c r="AE49" s="1012"/>
      <c r="AF49" s="986"/>
      <c r="AG49" s="987"/>
      <c r="AH49" s="987"/>
      <c r="AI49" s="987"/>
      <c r="AJ49" s="988"/>
      <c r="AK49" s="947"/>
      <c r="AL49" s="938"/>
      <c r="AM49" s="938"/>
      <c r="AN49" s="938"/>
      <c r="AO49" s="938"/>
      <c r="AP49" s="938"/>
      <c r="AQ49" s="938"/>
      <c r="AR49" s="938"/>
      <c r="AS49" s="938"/>
      <c r="AT49" s="938"/>
      <c r="AU49" s="938"/>
      <c r="AV49" s="938"/>
      <c r="AW49" s="938"/>
      <c r="AX49" s="938"/>
      <c r="AY49" s="938"/>
      <c r="AZ49" s="1009"/>
      <c r="BA49" s="1009"/>
      <c r="BB49" s="1009"/>
      <c r="BC49" s="1009"/>
      <c r="BD49" s="1009"/>
      <c r="BE49" s="999"/>
      <c r="BF49" s="999"/>
      <c r="BG49" s="999"/>
      <c r="BH49" s="999"/>
      <c r="BI49" s="1000"/>
      <c r="BJ49" s="164"/>
      <c r="BK49" s="164"/>
      <c r="BL49" s="164"/>
      <c r="BM49" s="164"/>
      <c r="BN49" s="164"/>
      <c r="BO49" s="177"/>
      <c r="BP49" s="177"/>
      <c r="BQ49" s="174">
        <v>43</v>
      </c>
      <c r="BR49" s="175"/>
      <c r="BS49" s="981"/>
      <c r="BT49" s="982"/>
      <c r="BU49" s="982"/>
      <c r="BV49" s="982"/>
      <c r="BW49" s="982"/>
      <c r="BX49" s="982"/>
      <c r="BY49" s="982"/>
      <c r="BZ49" s="982"/>
      <c r="CA49" s="982"/>
      <c r="CB49" s="982"/>
      <c r="CC49" s="982"/>
      <c r="CD49" s="982"/>
      <c r="CE49" s="982"/>
      <c r="CF49" s="982"/>
      <c r="CG49" s="983"/>
      <c r="CH49" s="956"/>
      <c r="CI49" s="957"/>
      <c r="CJ49" s="957"/>
      <c r="CK49" s="957"/>
      <c r="CL49" s="958"/>
      <c r="CM49" s="956"/>
      <c r="CN49" s="957"/>
      <c r="CO49" s="957"/>
      <c r="CP49" s="957"/>
      <c r="CQ49" s="958"/>
      <c r="CR49" s="956"/>
      <c r="CS49" s="957"/>
      <c r="CT49" s="957"/>
      <c r="CU49" s="957"/>
      <c r="CV49" s="958"/>
      <c r="CW49" s="956"/>
      <c r="CX49" s="957"/>
      <c r="CY49" s="957"/>
      <c r="CZ49" s="957"/>
      <c r="DA49" s="958"/>
      <c r="DB49" s="956"/>
      <c r="DC49" s="957"/>
      <c r="DD49" s="957"/>
      <c r="DE49" s="957"/>
      <c r="DF49" s="958"/>
      <c r="DG49" s="956"/>
      <c r="DH49" s="957"/>
      <c r="DI49" s="957"/>
      <c r="DJ49" s="957"/>
      <c r="DK49" s="958"/>
      <c r="DL49" s="956"/>
      <c r="DM49" s="957"/>
      <c r="DN49" s="957"/>
      <c r="DO49" s="957"/>
      <c r="DP49" s="958"/>
      <c r="DQ49" s="956"/>
      <c r="DR49" s="957"/>
      <c r="DS49" s="957"/>
      <c r="DT49" s="957"/>
      <c r="DU49" s="958"/>
      <c r="DV49" s="959"/>
      <c r="DW49" s="960"/>
      <c r="DX49" s="960"/>
      <c r="DY49" s="960"/>
      <c r="DZ49" s="961"/>
      <c r="EA49" s="158"/>
    </row>
    <row r="50" spans="1:131" s="159" customFormat="1" ht="26.25" customHeight="1" x14ac:dyDescent="0.15">
      <c r="A50" s="173">
        <v>23</v>
      </c>
      <c r="B50" s="1004"/>
      <c r="C50" s="1005"/>
      <c r="D50" s="1005"/>
      <c r="E50" s="1005"/>
      <c r="F50" s="1005"/>
      <c r="G50" s="1005"/>
      <c r="H50" s="1005"/>
      <c r="I50" s="1005"/>
      <c r="J50" s="1005"/>
      <c r="K50" s="1005"/>
      <c r="L50" s="1005"/>
      <c r="M50" s="1005"/>
      <c r="N50" s="1005"/>
      <c r="O50" s="1005"/>
      <c r="P50" s="1006"/>
      <c r="Q50" s="1007"/>
      <c r="R50" s="990"/>
      <c r="S50" s="990"/>
      <c r="T50" s="990"/>
      <c r="U50" s="990"/>
      <c r="V50" s="990"/>
      <c r="W50" s="990"/>
      <c r="X50" s="990"/>
      <c r="Y50" s="990"/>
      <c r="Z50" s="990"/>
      <c r="AA50" s="990"/>
      <c r="AB50" s="990"/>
      <c r="AC50" s="990"/>
      <c r="AD50" s="990"/>
      <c r="AE50" s="1008"/>
      <c r="AF50" s="986"/>
      <c r="AG50" s="987"/>
      <c r="AH50" s="987"/>
      <c r="AI50" s="987"/>
      <c r="AJ50" s="988"/>
      <c r="AK50" s="989"/>
      <c r="AL50" s="990"/>
      <c r="AM50" s="990"/>
      <c r="AN50" s="990"/>
      <c r="AO50" s="990"/>
      <c r="AP50" s="990"/>
      <c r="AQ50" s="990"/>
      <c r="AR50" s="990"/>
      <c r="AS50" s="990"/>
      <c r="AT50" s="990"/>
      <c r="AU50" s="990"/>
      <c r="AV50" s="990"/>
      <c r="AW50" s="990"/>
      <c r="AX50" s="990"/>
      <c r="AY50" s="990"/>
      <c r="AZ50" s="991"/>
      <c r="BA50" s="991"/>
      <c r="BB50" s="991"/>
      <c r="BC50" s="991"/>
      <c r="BD50" s="991"/>
      <c r="BE50" s="999"/>
      <c r="BF50" s="999"/>
      <c r="BG50" s="999"/>
      <c r="BH50" s="999"/>
      <c r="BI50" s="1000"/>
      <c r="BJ50" s="164"/>
      <c r="BK50" s="164"/>
      <c r="BL50" s="164"/>
      <c r="BM50" s="164"/>
      <c r="BN50" s="164"/>
      <c r="BO50" s="177"/>
      <c r="BP50" s="177"/>
      <c r="BQ50" s="174">
        <v>44</v>
      </c>
      <c r="BR50" s="175"/>
      <c r="BS50" s="981"/>
      <c r="BT50" s="982"/>
      <c r="BU50" s="982"/>
      <c r="BV50" s="982"/>
      <c r="BW50" s="982"/>
      <c r="BX50" s="982"/>
      <c r="BY50" s="982"/>
      <c r="BZ50" s="982"/>
      <c r="CA50" s="982"/>
      <c r="CB50" s="982"/>
      <c r="CC50" s="982"/>
      <c r="CD50" s="982"/>
      <c r="CE50" s="982"/>
      <c r="CF50" s="982"/>
      <c r="CG50" s="983"/>
      <c r="CH50" s="956"/>
      <c r="CI50" s="957"/>
      <c r="CJ50" s="957"/>
      <c r="CK50" s="957"/>
      <c r="CL50" s="958"/>
      <c r="CM50" s="956"/>
      <c r="CN50" s="957"/>
      <c r="CO50" s="957"/>
      <c r="CP50" s="957"/>
      <c r="CQ50" s="958"/>
      <c r="CR50" s="956"/>
      <c r="CS50" s="957"/>
      <c r="CT50" s="957"/>
      <c r="CU50" s="957"/>
      <c r="CV50" s="958"/>
      <c r="CW50" s="956"/>
      <c r="CX50" s="957"/>
      <c r="CY50" s="957"/>
      <c r="CZ50" s="957"/>
      <c r="DA50" s="958"/>
      <c r="DB50" s="956"/>
      <c r="DC50" s="957"/>
      <c r="DD50" s="957"/>
      <c r="DE50" s="957"/>
      <c r="DF50" s="958"/>
      <c r="DG50" s="956"/>
      <c r="DH50" s="957"/>
      <c r="DI50" s="957"/>
      <c r="DJ50" s="957"/>
      <c r="DK50" s="958"/>
      <c r="DL50" s="956"/>
      <c r="DM50" s="957"/>
      <c r="DN50" s="957"/>
      <c r="DO50" s="957"/>
      <c r="DP50" s="958"/>
      <c r="DQ50" s="956"/>
      <c r="DR50" s="957"/>
      <c r="DS50" s="957"/>
      <c r="DT50" s="957"/>
      <c r="DU50" s="958"/>
      <c r="DV50" s="959"/>
      <c r="DW50" s="960"/>
      <c r="DX50" s="960"/>
      <c r="DY50" s="960"/>
      <c r="DZ50" s="961"/>
      <c r="EA50" s="158"/>
    </row>
    <row r="51" spans="1:131" s="159" customFormat="1" ht="26.25" customHeight="1" x14ac:dyDescent="0.15">
      <c r="A51" s="173">
        <v>24</v>
      </c>
      <c r="B51" s="1004"/>
      <c r="C51" s="1005"/>
      <c r="D51" s="1005"/>
      <c r="E51" s="1005"/>
      <c r="F51" s="1005"/>
      <c r="G51" s="1005"/>
      <c r="H51" s="1005"/>
      <c r="I51" s="1005"/>
      <c r="J51" s="1005"/>
      <c r="K51" s="1005"/>
      <c r="L51" s="1005"/>
      <c r="M51" s="1005"/>
      <c r="N51" s="1005"/>
      <c r="O51" s="1005"/>
      <c r="P51" s="1006"/>
      <c r="Q51" s="1007"/>
      <c r="R51" s="990"/>
      <c r="S51" s="990"/>
      <c r="T51" s="990"/>
      <c r="U51" s="990"/>
      <c r="V51" s="990"/>
      <c r="W51" s="990"/>
      <c r="X51" s="990"/>
      <c r="Y51" s="990"/>
      <c r="Z51" s="990"/>
      <c r="AA51" s="990"/>
      <c r="AB51" s="990"/>
      <c r="AC51" s="990"/>
      <c r="AD51" s="990"/>
      <c r="AE51" s="1008"/>
      <c r="AF51" s="986"/>
      <c r="AG51" s="987"/>
      <c r="AH51" s="987"/>
      <c r="AI51" s="987"/>
      <c r="AJ51" s="988"/>
      <c r="AK51" s="989"/>
      <c r="AL51" s="990"/>
      <c r="AM51" s="990"/>
      <c r="AN51" s="990"/>
      <c r="AO51" s="990"/>
      <c r="AP51" s="990"/>
      <c r="AQ51" s="990"/>
      <c r="AR51" s="990"/>
      <c r="AS51" s="990"/>
      <c r="AT51" s="990"/>
      <c r="AU51" s="990"/>
      <c r="AV51" s="990"/>
      <c r="AW51" s="990"/>
      <c r="AX51" s="990"/>
      <c r="AY51" s="990"/>
      <c r="AZ51" s="991"/>
      <c r="BA51" s="991"/>
      <c r="BB51" s="991"/>
      <c r="BC51" s="991"/>
      <c r="BD51" s="991"/>
      <c r="BE51" s="999"/>
      <c r="BF51" s="999"/>
      <c r="BG51" s="999"/>
      <c r="BH51" s="999"/>
      <c r="BI51" s="1000"/>
      <c r="BJ51" s="164"/>
      <c r="BK51" s="164"/>
      <c r="BL51" s="164"/>
      <c r="BM51" s="164"/>
      <c r="BN51" s="164"/>
      <c r="BO51" s="177"/>
      <c r="BP51" s="177"/>
      <c r="BQ51" s="174">
        <v>45</v>
      </c>
      <c r="BR51" s="175"/>
      <c r="BS51" s="981"/>
      <c r="BT51" s="982"/>
      <c r="BU51" s="982"/>
      <c r="BV51" s="982"/>
      <c r="BW51" s="982"/>
      <c r="BX51" s="982"/>
      <c r="BY51" s="982"/>
      <c r="BZ51" s="982"/>
      <c r="CA51" s="982"/>
      <c r="CB51" s="982"/>
      <c r="CC51" s="982"/>
      <c r="CD51" s="982"/>
      <c r="CE51" s="982"/>
      <c r="CF51" s="982"/>
      <c r="CG51" s="983"/>
      <c r="CH51" s="956"/>
      <c r="CI51" s="957"/>
      <c r="CJ51" s="957"/>
      <c r="CK51" s="957"/>
      <c r="CL51" s="958"/>
      <c r="CM51" s="956"/>
      <c r="CN51" s="957"/>
      <c r="CO51" s="957"/>
      <c r="CP51" s="957"/>
      <c r="CQ51" s="958"/>
      <c r="CR51" s="956"/>
      <c r="CS51" s="957"/>
      <c r="CT51" s="957"/>
      <c r="CU51" s="957"/>
      <c r="CV51" s="958"/>
      <c r="CW51" s="956"/>
      <c r="CX51" s="957"/>
      <c r="CY51" s="957"/>
      <c r="CZ51" s="957"/>
      <c r="DA51" s="958"/>
      <c r="DB51" s="956"/>
      <c r="DC51" s="957"/>
      <c r="DD51" s="957"/>
      <c r="DE51" s="957"/>
      <c r="DF51" s="958"/>
      <c r="DG51" s="956"/>
      <c r="DH51" s="957"/>
      <c r="DI51" s="957"/>
      <c r="DJ51" s="957"/>
      <c r="DK51" s="958"/>
      <c r="DL51" s="956"/>
      <c r="DM51" s="957"/>
      <c r="DN51" s="957"/>
      <c r="DO51" s="957"/>
      <c r="DP51" s="958"/>
      <c r="DQ51" s="956"/>
      <c r="DR51" s="957"/>
      <c r="DS51" s="957"/>
      <c r="DT51" s="957"/>
      <c r="DU51" s="958"/>
      <c r="DV51" s="959"/>
      <c r="DW51" s="960"/>
      <c r="DX51" s="960"/>
      <c r="DY51" s="960"/>
      <c r="DZ51" s="961"/>
      <c r="EA51" s="158"/>
    </row>
    <row r="52" spans="1:131" s="159" customFormat="1" ht="26.25" customHeight="1" x14ac:dyDescent="0.15">
      <c r="A52" s="173">
        <v>25</v>
      </c>
      <c r="B52" s="1004"/>
      <c r="C52" s="1005"/>
      <c r="D52" s="1005"/>
      <c r="E52" s="1005"/>
      <c r="F52" s="1005"/>
      <c r="G52" s="1005"/>
      <c r="H52" s="1005"/>
      <c r="I52" s="1005"/>
      <c r="J52" s="1005"/>
      <c r="K52" s="1005"/>
      <c r="L52" s="1005"/>
      <c r="M52" s="1005"/>
      <c r="N52" s="1005"/>
      <c r="O52" s="1005"/>
      <c r="P52" s="1006"/>
      <c r="Q52" s="1007"/>
      <c r="R52" s="990"/>
      <c r="S52" s="990"/>
      <c r="T52" s="990"/>
      <c r="U52" s="990"/>
      <c r="V52" s="990"/>
      <c r="W52" s="990"/>
      <c r="X52" s="990"/>
      <c r="Y52" s="990"/>
      <c r="Z52" s="990"/>
      <c r="AA52" s="990"/>
      <c r="AB52" s="990"/>
      <c r="AC52" s="990"/>
      <c r="AD52" s="990"/>
      <c r="AE52" s="1008"/>
      <c r="AF52" s="986"/>
      <c r="AG52" s="987"/>
      <c r="AH52" s="987"/>
      <c r="AI52" s="987"/>
      <c r="AJ52" s="988"/>
      <c r="AK52" s="989"/>
      <c r="AL52" s="990"/>
      <c r="AM52" s="990"/>
      <c r="AN52" s="990"/>
      <c r="AO52" s="990"/>
      <c r="AP52" s="990"/>
      <c r="AQ52" s="990"/>
      <c r="AR52" s="990"/>
      <c r="AS52" s="990"/>
      <c r="AT52" s="990"/>
      <c r="AU52" s="990"/>
      <c r="AV52" s="990"/>
      <c r="AW52" s="990"/>
      <c r="AX52" s="990"/>
      <c r="AY52" s="990"/>
      <c r="AZ52" s="991"/>
      <c r="BA52" s="991"/>
      <c r="BB52" s="991"/>
      <c r="BC52" s="991"/>
      <c r="BD52" s="991"/>
      <c r="BE52" s="999"/>
      <c r="BF52" s="999"/>
      <c r="BG52" s="999"/>
      <c r="BH52" s="999"/>
      <c r="BI52" s="1000"/>
      <c r="BJ52" s="164"/>
      <c r="BK52" s="164"/>
      <c r="BL52" s="164"/>
      <c r="BM52" s="164"/>
      <c r="BN52" s="164"/>
      <c r="BO52" s="177"/>
      <c r="BP52" s="177"/>
      <c r="BQ52" s="174">
        <v>46</v>
      </c>
      <c r="BR52" s="175"/>
      <c r="BS52" s="981"/>
      <c r="BT52" s="982"/>
      <c r="BU52" s="982"/>
      <c r="BV52" s="982"/>
      <c r="BW52" s="982"/>
      <c r="BX52" s="982"/>
      <c r="BY52" s="982"/>
      <c r="BZ52" s="982"/>
      <c r="CA52" s="982"/>
      <c r="CB52" s="982"/>
      <c r="CC52" s="982"/>
      <c r="CD52" s="982"/>
      <c r="CE52" s="982"/>
      <c r="CF52" s="982"/>
      <c r="CG52" s="983"/>
      <c r="CH52" s="956"/>
      <c r="CI52" s="957"/>
      <c r="CJ52" s="957"/>
      <c r="CK52" s="957"/>
      <c r="CL52" s="958"/>
      <c r="CM52" s="956"/>
      <c r="CN52" s="957"/>
      <c r="CO52" s="957"/>
      <c r="CP52" s="957"/>
      <c r="CQ52" s="958"/>
      <c r="CR52" s="956"/>
      <c r="CS52" s="957"/>
      <c r="CT52" s="957"/>
      <c r="CU52" s="957"/>
      <c r="CV52" s="958"/>
      <c r="CW52" s="956"/>
      <c r="CX52" s="957"/>
      <c r="CY52" s="957"/>
      <c r="CZ52" s="957"/>
      <c r="DA52" s="958"/>
      <c r="DB52" s="956"/>
      <c r="DC52" s="957"/>
      <c r="DD52" s="957"/>
      <c r="DE52" s="957"/>
      <c r="DF52" s="958"/>
      <c r="DG52" s="956"/>
      <c r="DH52" s="957"/>
      <c r="DI52" s="957"/>
      <c r="DJ52" s="957"/>
      <c r="DK52" s="958"/>
      <c r="DL52" s="956"/>
      <c r="DM52" s="957"/>
      <c r="DN52" s="957"/>
      <c r="DO52" s="957"/>
      <c r="DP52" s="958"/>
      <c r="DQ52" s="956"/>
      <c r="DR52" s="957"/>
      <c r="DS52" s="957"/>
      <c r="DT52" s="957"/>
      <c r="DU52" s="958"/>
      <c r="DV52" s="959"/>
      <c r="DW52" s="960"/>
      <c r="DX52" s="960"/>
      <c r="DY52" s="960"/>
      <c r="DZ52" s="961"/>
      <c r="EA52" s="158"/>
    </row>
    <row r="53" spans="1:131" s="159" customFormat="1" ht="26.25" customHeight="1" x14ac:dyDescent="0.15">
      <c r="A53" s="173">
        <v>26</v>
      </c>
      <c r="B53" s="1004"/>
      <c r="C53" s="1005"/>
      <c r="D53" s="1005"/>
      <c r="E53" s="1005"/>
      <c r="F53" s="1005"/>
      <c r="G53" s="1005"/>
      <c r="H53" s="1005"/>
      <c r="I53" s="1005"/>
      <c r="J53" s="1005"/>
      <c r="K53" s="1005"/>
      <c r="L53" s="1005"/>
      <c r="M53" s="1005"/>
      <c r="N53" s="1005"/>
      <c r="O53" s="1005"/>
      <c r="P53" s="1006"/>
      <c r="Q53" s="1007"/>
      <c r="R53" s="990"/>
      <c r="S53" s="990"/>
      <c r="T53" s="990"/>
      <c r="U53" s="990"/>
      <c r="V53" s="990"/>
      <c r="W53" s="990"/>
      <c r="X53" s="990"/>
      <c r="Y53" s="990"/>
      <c r="Z53" s="990"/>
      <c r="AA53" s="990"/>
      <c r="AB53" s="990"/>
      <c r="AC53" s="990"/>
      <c r="AD53" s="990"/>
      <c r="AE53" s="1008"/>
      <c r="AF53" s="986"/>
      <c r="AG53" s="987"/>
      <c r="AH53" s="987"/>
      <c r="AI53" s="987"/>
      <c r="AJ53" s="988"/>
      <c r="AK53" s="989"/>
      <c r="AL53" s="990"/>
      <c r="AM53" s="990"/>
      <c r="AN53" s="990"/>
      <c r="AO53" s="990"/>
      <c r="AP53" s="990"/>
      <c r="AQ53" s="990"/>
      <c r="AR53" s="990"/>
      <c r="AS53" s="990"/>
      <c r="AT53" s="990"/>
      <c r="AU53" s="990"/>
      <c r="AV53" s="990"/>
      <c r="AW53" s="990"/>
      <c r="AX53" s="990"/>
      <c r="AY53" s="990"/>
      <c r="AZ53" s="991"/>
      <c r="BA53" s="991"/>
      <c r="BB53" s="991"/>
      <c r="BC53" s="991"/>
      <c r="BD53" s="991"/>
      <c r="BE53" s="999"/>
      <c r="BF53" s="999"/>
      <c r="BG53" s="999"/>
      <c r="BH53" s="999"/>
      <c r="BI53" s="1000"/>
      <c r="BJ53" s="164"/>
      <c r="BK53" s="164"/>
      <c r="BL53" s="164"/>
      <c r="BM53" s="164"/>
      <c r="BN53" s="164"/>
      <c r="BO53" s="177"/>
      <c r="BP53" s="177"/>
      <c r="BQ53" s="174">
        <v>47</v>
      </c>
      <c r="BR53" s="175"/>
      <c r="BS53" s="981"/>
      <c r="BT53" s="982"/>
      <c r="BU53" s="982"/>
      <c r="BV53" s="982"/>
      <c r="BW53" s="982"/>
      <c r="BX53" s="982"/>
      <c r="BY53" s="982"/>
      <c r="BZ53" s="982"/>
      <c r="CA53" s="982"/>
      <c r="CB53" s="982"/>
      <c r="CC53" s="982"/>
      <c r="CD53" s="982"/>
      <c r="CE53" s="982"/>
      <c r="CF53" s="982"/>
      <c r="CG53" s="983"/>
      <c r="CH53" s="956"/>
      <c r="CI53" s="957"/>
      <c r="CJ53" s="957"/>
      <c r="CK53" s="957"/>
      <c r="CL53" s="958"/>
      <c r="CM53" s="956"/>
      <c r="CN53" s="957"/>
      <c r="CO53" s="957"/>
      <c r="CP53" s="957"/>
      <c r="CQ53" s="958"/>
      <c r="CR53" s="956"/>
      <c r="CS53" s="957"/>
      <c r="CT53" s="957"/>
      <c r="CU53" s="957"/>
      <c r="CV53" s="958"/>
      <c r="CW53" s="956"/>
      <c r="CX53" s="957"/>
      <c r="CY53" s="957"/>
      <c r="CZ53" s="957"/>
      <c r="DA53" s="958"/>
      <c r="DB53" s="956"/>
      <c r="DC53" s="957"/>
      <c r="DD53" s="957"/>
      <c r="DE53" s="957"/>
      <c r="DF53" s="958"/>
      <c r="DG53" s="956"/>
      <c r="DH53" s="957"/>
      <c r="DI53" s="957"/>
      <c r="DJ53" s="957"/>
      <c r="DK53" s="958"/>
      <c r="DL53" s="956"/>
      <c r="DM53" s="957"/>
      <c r="DN53" s="957"/>
      <c r="DO53" s="957"/>
      <c r="DP53" s="958"/>
      <c r="DQ53" s="956"/>
      <c r="DR53" s="957"/>
      <c r="DS53" s="957"/>
      <c r="DT53" s="957"/>
      <c r="DU53" s="958"/>
      <c r="DV53" s="959"/>
      <c r="DW53" s="960"/>
      <c r="DX53" s="960"/>
      <c r="DY53" s="960"/>
      <c r="DZ53" s="961"/>
      <c r="EA53" s="158"/>
    </row>
    <row r="54" spans="1:131" s="159" customFormat="1" ht="26.25" customHeight="1" x14ac:dyDescent="0.15">
      <c r="A54" s="173">
        <v>27</v>
      </c>
      <c r="B54" s="1004"/>
      <c r="C54" s="1005"/>
      <c r="D54" s="1005"/>
      <c r="E54" s="1005"/>
      <c r="F54" s="1005"/>
      <c r="G54" s="1005"/>
      <c r="H54" s="1005"/>
      <c r="I54" s="1005"/>
      <c r="J54" s="1005"/>
      <c r="K54" s="1005"/>
      <c r="L54" s="1005"/>
      <c r="M54" s="1005"/>
      <c r="N54" s="1005"/>
      <c r="O54" s="1005"/>
      <c r="P54" s="1006"/>
      <c r="Q54" s="1007"/>
      <c r="R54" s="990"/>
      <c r="S54" s="990"/>
      <c r="T54" s="990"/>
      <c r="U54" s="990"/>
      <c r="V54" s="990"/>
      <c r="W54" s="990"/>
      <c r="X54" s="990"/>
      <c r="Y54" s="990"/>
      <c r="Z54" s="990"/>
      <c r="AA54" s="990"/>
      <c r="AB54" s="990"/>
      <c r="AC54" s="990"/>
      <c r="AD54" s="990"/>
      <c r="AE54" s="1008"/>
      <c r="AF54" s="986"/>
      <c r="AG54" s="987"/>
      <c r="AH54" s="987"/>
      <c r="AI54" s="987"/>
      <c r="AJ54" s="988"/>
      <c r="AK54" s="989"/>
      <c r="AL54" s="990"/>
      <c r="AM54" s="990"/>
      <c r="AN54" s="990"/>
      <c r="AO54" s="990"/>
      <c r="AP54" s="990"/>
      <c r="AQ54" s="990"/>
      <c r="AR54" s="990"/>
      <c r="AS54" s="990"/>
      <c r="AT54" s="990"/>
      <c r="AU54" s="990"/>
      <c r="AV54" s="990"/>
      <c r="AW54" s="990"/>
      <c r="AX54" s="990"/>
      <c r="AY54" s="990"/>
      <c r="AZ54" s="991"/>
      <c r="BA54" s="991"/>
      <c r="BB54" s="991"/>
      <c r="BC54" s="991"/>
      <c r="BD54" s="991"/>
      <c r="BE54" s="999"/>
      <c r="BF54" s="999"/>
      <c r="BG54" s="999"/>
      <c r="BH54" s="999"/>
      <c r="BI54" s="1000"/>
      <c r="BJ54" s="164"/>
      <c r="BK54" s="164"/>
      <c r="BL54" s="164"/>
      <c r="BM54" s="164"/>
      <c r="BN54" s="164"/>
      <c r="BO54" s="177"/>
      <c r="BP54" s="177"/>
      <c r="BQ54" s="174">
        <v>48</v>
      </c>
      <c r="BR54" s="175"/>
      <c r="BS54" s="981"/>
      <c r="BT54" s="982"/>
      <c r="BU54" s="982"/>
      <c r="BV54" s="982"/>
      <c r="BW54" s="982"/>
      <c r="BX54" s="982"/>
      <c r="BY54" s="982"/>
      <c r="BZ54" s="982"/>
      <c r="CA54" s="982"/>
      <c r="CB54" s="982"/>
      <c r="CC54" s="982"/>
      <c r="CD54" s="982"/>
      <c r="CE54" s="982"/>
      <c r="CF54" s="982"/>
      <c r="CG54" s="983"/>
      <c r="CH54" s="956"/>
      <c r="CI54" s="957"/>
      <c r="CJ54" s="957"/>
      <c r="CK54" s="957"/>
      <c r="CL54" s="958"/>
      <c r="CM54" s="956"/>
      <c r="CN54" s="957"/>
      <c r="CO54" s="957"/>
      <c r="CP54" s="957"/>
      <c r="CQ54" s="958"/>
      <c r="CR54" s="956"/>
      <c r="CS54" s="957"/>
      <c r="CT54" s="957"/>
      <c r="CU54" s="957"/>
      <c r="CV54" s="958"/>
      <c r="CW54" s="956"/>
      <c r="CX54" s="957"/>
      <c r="CY54" s="957"/>
      <c r="CZ54" s="957"/>
      <c r="DA54" s="958"/>
      <c r="DB54" s="956"/>
      <c r="DC54" s="957"/>
      <c r="DD54" s="957"/>
      <c r="DE54" s="957"/>
      <c r="DF54" s="958"/>
      <c r="DG54" s="956"/>
      <c r="DH54" s="957"/>
      <c r="DI54" s="957"/>
      <c r="DJ54" s="957"/>
      <c r="DK54" s="958"/>
      <c r="DL54" s="956"/>
      <c r="DM54" s="957"/>
      <c r="DN54" s="957"/>
      <c r="DO54" s="957"/>
      <c r="DP54" s="958"/>
      <c r="DQ54" s="956"/>
      <c r="DR54" s="957"/>
      <c r="DS54" s="957"/>
      <c r="DT54" s="957"/>
      <c r="DU54" s="958"/>
      <c r="DV54" s="959"/>
      <c r="DW54" s="960"/>
      <c r="DX54" s="960"/>
      <c r="DY54" s="960"/>
      <c r="DZ54" s="961"/>
      <c r="EA54" s="158"/>
    </row>
    <row r="55" spans="1:131" s="159" customFormat="1" ht="26.25" customHeight="1" x14ac:dyDescent="0.15">
      <c r="A55" s="173">
        <v>28</v>
      </c>
      <c r="B55" s="1004"/>
      <c r="C55" s="1005"/>
      <c r="D55" s="1005"/>
      <c r="E55" s="1005"/>
      <c r="F55" s="1005"/>
      <c r="G55" s="1005"/>
      <c r="H55" s="1005"/>
      <c r="I55" s="1005"/>
      <c r="J55" s="1005"/>
      <c r="K55" s="1005"/>
      <c r="L55" s="1005"/>
      <c r="M55" s="1005"/>
      <c r="N55" s="1005"/>
      <c r="O55" s="1005"/>
      <c r="P55" s="1006"/>
      <c r="Q55" s="1007"/>
      <c r="R55" s="990"/>
      <c r="S55" s="990"/>
      <c r="T55" s="990"/>
      <c r="U55" s="990"/>
      <c r="V55" s="990"/>
      <c r="W55" s="990"/>
      <c r="X55" s="990"/>
      <c r="Y55" s="990"/>
      <c r="Z55" s="990"/>
      <c r="AA55" s="990"/>
      <c r="AB55" s="990"/>
      <c r="AC55" s="990"/>
      <c r="AD55" s="990"/>
      <c r="AE55" s="1008"/>
      <c r="AF55" s="986"/>
      <c r="AG55" s="987"/>
      <c r="AH55" s="987"/>
      <c r="AI55" s="987"/>
      <c r="AJ55" s="988"/>
      <c r="AK55" s="989"/>
      <c r="AL55" s="990"/>
      <c r="AM55" s="990"/>
      <c r="AN55" s="990"/>
      <c r="AO55" s="990"/>
      <c r="AP55" s="990"/>
      <c r="AQ55" s="990"/>
      <c r="AR55" s="990"/>
      <c r="AS55" s="990"/>
      <c r="AT55" s="990"/>
      <c r="AU55" s="990"/>
      <c r="AV55" s="990"/>
      <c r="AW55" s="990"/>
      <c r="AX55" s="990"/>
      <c r="AY55" s="990"/>
      <c r="AZ55" s="991"/>
      <c r="BA55" s="991"/>
      <c r="BB55" s="991"/>
      <c r="BC55" s="991"/>
      <c r="BD55" s="991"/>
      <c r="BE55" s="999"/>
      <c r="BF55" s="999"/>
      <c r="BG55" s="999"/>
      <c r="BH55" s="999"/>
      <c r="BI55" s="1000"/>
      <c r="BJ55" s="164"/>
      <c r="BK55" s="164"/>
      <c r="BL55" s="164"/>
      <c r="BM55" s="164"/>
      <c r="BN55" s="164"/>
      <c r="BO55" s="177"/>
      <c r="BP55" s="177"/>
      <c r="BQ55" s="174">
        <v>49</v>
      </c>
      <c r="BR55" s="175"/>
      <c r="BS55" s="981"/>
      <c r="BT55" s="982"/>
      <c r="BU55" s="982"/>
      <c r="BV55" s="982"/>
      <c r="BW55" s="982"/>
      <c r="BX55" s="982"/>
      <c r="BY55" s="982"/>
      <c r="BZ55" s="982"/>
      <c r="CA55" s="982"/>
      <c r="CB55" s="982"/>
      <c r="CC55" s="982"/>
      <c r="CD55" s="982"/>
      <c r="CE55" s="982"/>
      <c r="CF55" s="982"/>
      <c r="CG55" s="983"/>
      <c r="CH55" s="956"/>
      <c r="CI55" s="957"/>
      <c r="CJ55" s="957"/>
      <c r="CK55" s="957"/>
      <c r="CL55" s="958"/>
      <c r="CM55" s="956"/>
      <c r="CN55" s="957"/>
      <c r="CO55" s="957"/>
      <c r="CP55" s="957"/>
      <c r="CQ55" s="958"/>
      <c r="CR55" s="956"/>
      <c r="CS55" s="957"/>
      <c r="CT55" s="957"/>
      <c r="CU55" s="957"/>
      <c r="CV55" s="958"/>
      <c r="CW55" s="956"/>
      <c r="CX55" s="957"/>
      <c r="CY55" s="957"/>
      <c r="CZ55" s="957"/>
      <c r="DA55" s="958"/>
      <c r="DB55" s="956"/>
      <c r="DC55" s="957"/>
      <c r="DD55" s="957"/>
      <c r="DE55" s="957"/>
      <c r="DF55" s="958"/>
      <c r="DG55" s="956"/>
      <c r="DH55" s="957"/>
      <c r="DI55" s="957"/>
      <c r="DJ55" s="957"/>
      <c r="DK55" s="958"/>
      <c r="DL55" s="956"/>
      <c r="DM55" s="957"/>
      <c r="DN55" s="957"/>
      <c r="DO55" s="957"/>
      <c r="DP55" s="958"/>
      <c r="DQ55" s="956"/>
      <c r="DR55" s="957"/>
      <c r="DS55" s="957"/>
      <c r="DT55" s="957"/>
      <c r="DU55" s="958"/>
      <c r="DV55" s="959"/>
      <c r="DW55" s="960"/>
      <c r="DX55" s="960"/>
      <c r="DY55" s="960"/>
      <c r="DZ55" s="961"/>
      <c r="EA55" s="158"/>
    </row>
    <row r="56" spans="1:131" s="159" customFormat="1" ht="26.25" customHeight="1" x14ac:dyDescent="0.15">
      <c r="A56" s="173">
        <v>29</v>
      </c>
      <c r="B56" s="1004"/>
      <c r="C56" s="1005"/>
      <c r="D56" s="1005"/>
      <c r="E56" s="1005"/>
      <c r="F56" s="1005"/>
      <c r="G56" s="1005"/>
      <c r="H56" s="1005"/>
      <c r="I56" s="1005"/>
      <c r="J56" s="1005"/>
      <c r="K56" s="1005"/>
      <c r="L56" s="1005"/>
      <c r="M56" s="1005"/>
      <c r="N56" s="1005"/>
      <c r="O56" s="1005"/>
      <c r="P56" s="1006"/>
      <c r="Q56" s="1007"/>
      <c r="R56" s="990"/>
      <c r="S56" s="990"/>
      <c r="T56" s="990"/>
      <c r="U56" s="990"/>
      <c r="V56" s="990"/>
      <c r="W56" s="990"/>
      <c r="X56" s="990"/>
      <c r="Y56" s="990"/>
      <c r="Z56" s="990"/>
      <c r="AA56" s="990"/>
      <c r="AB56" s="990"/>
      <c r="AC56" s="990"/>
      <c r="AD56" s="990"/>
      <c r="AE56" s="1008"/>
      <c r="AF56" s="986"/>
      <c r="AG56" s="987"/>
      <c r="AH56" s="987"/>
      <c r="AI56" s="987"/>
      <c r="AJ56" s="988"/>
      <c r="AK56" s="989"/>
      <c r="AL56" s="990"/>
      <c r="AM56" s="990"/>
      <c r="AN56" s="990"/>
      <c r="AO56" s="990"/>
      <c r="AP56" s="990"/>
      <c r="AQ56" s="990"/>
      <c r="AR56" s="990"/>
      <c r="AS56" s="990"/>
      <c r="AT56" s="990"/>
      <c r="AU56" s="990"/>
      <c r="AV56" s="990"/>
      <c r="AW56" s="990"/>
      <c r="AX56" s="990"/>
      <c r="AY56" s="990"/>
      <c r="AZ56" s="991"/>
      <c r="BA56" s="991"/>
      <c r="BB56" s="991"/>
      <c r="BC56" s="991"/>
      <c r="BD56" s="991"/>
      <c r="BE56" s="999"/>
      <c r="BF56" s="999"/>
      <c r="BG56" s="999"/>
      <c r="BH56" s="999"/>
      <c r="BI56" s="1000"/>
      <c r="BJ56" s="164"/>
      <c r="BK56" s="164"/>
      <c r="BL56" s="164"/>
      <c r="BM56" s="164"/>
      <c r="BN56" s="164"/>
      <c r="BO56" s="177"/>
      <c r="BP56" s="177"/>
      <c r="BQ56" s="174">
        <v>50</v>
      </c>
      <c r="BR56" s="175"/>
      <c r="BS56" s="981"/>
      <c r="BT56" s="982"/>
      <c r="BU56" s="982"/>
      <c r="BV56" s="982"/>
      <c r="BW56" s="982"/>
      <c r="BX56" s="982"/>
      <c r="BY56" s="982"/>
      <c r="BZ56" s="982"/>
      <c r="CA56" s="982"/>
      <c r="CB56" s="982"/>
      <c r="CC56" s="982"/>
      <c r="CD56" s="982"/>
      <c r="CE56" s="982"/>
      <c r="CF56" s="982"/>
      <c r="CG56" s="983"/>
      <c r="CH56" s="956"/>
      <c r="CI56" s="957"/>
      <c r="CJ56" s="957"/>
      <c r="CK56" s="957"/>
      <c r="CL56" s="958"/>
      <c r="CM56" s="956"/>
      <c r="CN56" s="957"/>
      <c r="CO56" s="957"/>
      <c r="CP56" s="957"/>
      <c r="CQ56" s="958"/>
      <c r="CR56" s="956"/>
      <c r="CS56" s="957"/>
      <c r="CT56" s="957"/>
      <c r="CU56" s="957"/>
      <c r="CV56" s="958"/>
      <c r="CW56" s="956"/>
      <c r="CX56" s="957"/>
      <c r="CY56" s="957"/>
      <c r="CZ56" s="957"/>
      <c r="DA56" s="958"/>
      <c r="DB56" s="956"/>
      <c r="DC56" s="957"/>
      <c r="DD56" s="957"/>
      <c r="DE56" s="957"/>
      <c r="DF56" s="958"/>
      <c r="DG56" s="956"/>
      <c r="DH56" s="957"/>
      <c r="DI56" s="957"/>
      <c r="DJ56" s="957"/>
      <c r="DK56" s="958"/>
      <c r="DL56" s="956"/>
      <c r="DM56" s="957"/>
      <c r="DN56" s="957"/>
      <c r="DO56" s="957"/>
      <c r="DP56" s="958"/>
      <c r="DQ56" s="956"/>
      <c r="DR56" s="957"/>
      <c r="DS56" s="957"/>
      <c r="DT56" s="957"/>
      <c r="DU56" s="958"/>
      <c r="DV56" s="959"/>
      <c r="DW56" s="960"/>
      <c r="DX56" s="960"/>
      <c r="DY56" s="960"/>
      <c r="DZ56" s="961"/>
      <c r="EA56" s="158"/>
    </row>
    <row r="57" spans="1:131" s="159" customFormat="1" ht="26.25" customHeight="1" x14ac:dyDescent="0.15">
      <c r="A57" s="173">
        <v>30</v>
      </c>
      <c r="B57" s="1004"/>
      <c r="C57" s="1005"/>
      <c r="D57" s="1005"/>
      <c r="E57" s="1005"/>
      <c r="F57" s="1005"/>
      <c r="G57" s="1005"/>
      <c r="H57" s="1005"/>
      <c r="I57" s="1005"/>
      <c r="J57" s="1005"/>
      <c r="K57" s="1005"/>
      <c r="L57" s="1005"/>
      <c r="M57" s="1005"/>
      <c r="N57" s="1005"/>
      <c r="O57" s="1005"/>
      <c r="P57" s="1006"/>
      <c r="Q57" s="1007"/>
      <c r="R57" s="990"/>
      <c r="S57" s="990"/>
      <c r="T57" s="990"/>
      <c r="U57" s="990"/>
      <c r="V57" s="990"/>
      <c r="W57" s="990"/>
      <c r="X57" s="990"/>
      <c r="Y57" s="990"/>
      <c r="Z57" s="990"/>
      <c r="AA57" s="990"/>
      <c r="AB57" s="990"/>
      <c r="AC57" s="990"/>
      <c r="AD57" s="990"/>
      <c r="AE57" s="1008"/>
      <c r="AF57" s="986"/>
      <c r="AG57" s="987"/>
      <c r="AH57" s="987"/>
      <c r="AI57" s="987"/>
      <c r="AJ57" s="988"/>
      <c r="AK57" s="989"/>
      <c r="AL57" s="990"/>
      <c r="AM57" s="990"/>
      <c r="AN57" s="990"/>
      <c r="AO57" s="990"/>
      <c r="AP57" s="990"/>
      <c r="AQ57" s="990"/>
      <c r="AR57" s="990"/>
      <c r="AS57" s="990"/>
      <c r="AT57" s="990"/>
      <c r="AU57" s="990"/>
      <c r="AV57" s="990"/>
      <c r="AW57" s="990"/>
      <c r="AX57" s="990"/>
      <c r="AY57" s="990"/>
      <c r="AZ57" s="991"/>
      <c r="BA57" s="991"/>
      <c r="BB57" s="991"/>
      <c r="BC57" s="991"/>
      <c r="BD57" s="991"/>
      <c r="BE57" s="999"/>
      <c r="BF57" s="999"/>
      <c r="BG57" s="999"/>
      <c r="BH57" s="999"/>
      <c r="BI57" s="1000"/>
      <c r="BJ57" s="164"/>
      <c r="BK57" s="164"/>
      <c r="BL57" s="164"/>
      <c r="BM57" s="164"/>
      <c r="BN57" s="164"/>
      <c r="BO57" s="177"/>
      <c r="BP57" s="177"/>
      <c r="BQ57" s="174">
        <v>51</v>
      </c>
      <c r="BR57" s="175"/>
      <c r="BS57" s="981"/>
      <c r="BT57" s="982"/>
      <c r="BU57" s="982"/>
      <c r="BV57" s="982"/>
      <c r="BW57" s="982"/>
      <c r="BX57" s="982"/>
      <c r="BY57" s="982"/>
      <c r="BZ57" s="982"/>
      <c r="CA57" s="982"/>
      <c r="CB57" s="982"/>
      <c r="CC57" s="982"/>
      <c r="CD57" s="982"/>
      <c r="CE57" s="982"/>
      <c r="CF57" s="982"/>
      <c r="CG57" s="983"/>
      <c r="CH57" s="956"/>
      <c r="CI57" s="957"/>
      <c r="CJ57" s="957"/>
      <c r="CK57" s="957"/>
      <c r="CL57" s="958"/>
      <c r="CM57" s="956"/>
      <c r="CN57" s="957"/>
      <c r="CO57" s="957"/>
      <c r="CP57" s="957"/>
      <c r="CQ57" s="958"/>
      <c r="CR57" s="956"/>
      <c r="CS57" s="957"/>
      <c r="CT57" s="957"/>
      <c r="CU57" s="957"/>
      <c r="CV57" s="958"/>
      <c r="CW57" s="956"/>
      <c r="CX57" s="957"/>
      <c r="CY57" s="957"/>
      <c r="CZ57" s="957"/>
      <c r="DA57" s="958"/>
      <c r="DB57" s="956"/>
      <c r="DC57" s="957"/>
      <c r="DD57" s="957"/>
      <c r="DE57" s="957"/>
      <c r="DF57" s="958"/>
      <c r="DG57" s="956"/>
      <c r="DH57" s="957"/>
      <c r="DI57" s="957"/>
      <c r="DJ57" s="957"/>
      <c r="DK57" s="958"/>
      <c r="DL57" s="956"/>
      <c r="DM57" s="957"/>
      <c r="DN57" s="957"/>
      <c r="DO57" s="957"/>
      <c r="DP57" s="958"/>
      <c r="DQ57" s="956"/>
      <c r="DR57" s="957"/>
      <c r="DS57" s="957"/>
      <c r="DT57" s="957"/>
      <c r="DU57" s="958"/>
      <c r="DV57" s="959"/>
      <c r="DW57" s="960"/>
      <c r="DX57" s="960"/>
      <c r="DY57" s="960"/>
      <c r="DZ57" s="961"/>
      <c r="EA57" s="158"/>
    </row>
    <row r="58" spans="1:131" s="159" customFormat="1" ht="26.25" customHeight="1" x14ac:dyDescent="0.15">
      <c r="A58" s="173">
        <v>31</v>
      </c>
      <c r="B58" s="1004"/>
      <c r="C58" s="1005"/>
      <c r="D58" s="1005"/>
      <c r="E58" s="1005"/>
      <c r="F58" s="1005"/>
      <c r="G58" s="1005"/>
      <c r="H58" s="1005"/>
      <c r="I58" s="1005"/>
      <c r="J58" s="1005"/>
      <c r="K58" s="1005"/>
      <c r="L58" s="1005"/>
      <c r="M58" s="1005"/>
      <c r="N58" s="1005"/>
      <c r="O58" s="1005"/>
      <c r="P58" s="1006"/>
      <c r="Q58" s="1007"/>
      <c r="R58" s="990"/>
      <c r="S58" s="990"/>
      <c r="T58" s="990"/>
      <c r="U58" s="990"/>
      <c r="V58" s="990"/>
      <c r="W58" s="990"/>
      <c r="X58" s="990"/>
      <c r="Y58" s="990"/>
      <c r="Z58" s="990"/>
      <c r="AA58" s="990"/>
      <c r="AB58" s="990"/>
      <c r="AC58" s="990"/>
      <c r="AD58" s="990"/>
      <c r="AE58" s="1008"/>
      <c r="AF58" s="986"/>
      <c r="AG58" s="987"/>
      <c r="AH58" s="987"/>
      <c r="AI58" s="987"/>
      <c r="AJ58" s="988"/>
      <c r="AK58" s="989"/>
      <c r="AL58" s="990"/>
      <c r="AM58" s="990"/>
      <c r="AN58" s="990"/>
      <c r="AO58" s="990"/>
      <c r="AP58" s="990"/>
      <c r="AQ58" s="990"/>
      <c r="AR58" s="990"/>
      <c r="AS58" s="990"/>
      <c r="AT58" s="990"/>
      <c r="AU58" s="990"/>
      <c r="AV58" s="990"/>
      <c r="AW58" s="990"/>
      <c r="AX58" s="990"/>
      <c r="AY58" s="990"/>
      <c r="AZ58" s="991"/>
      <c r="BA58" s="991"/>
      <c r="BB58" s="991"/>
      <c r="BC58" s="991"/>
      <c r="BD58" s="991"/>
      <c r="BE58" s="999"/>
      <c r="BF58" s="999"/>
      <c r="BG58" s="999"/>
      <c r="BH58" s="999"/>
      <c r="BI58" s="1000"/>
      <c r="BJ58" s="164"/>
      <c r="BK58" s="164"/>
      <c r="BL58" s="164"/>
      <c r="BM58" s="164"/>
      <c r="BN58" s="164"/>
      <c r="BO58" s="177"/>
      <c r="BP58" s="177"/>
      <c r="BQ58" s="174">
        <v>52</v>
      </c>
      <c r="BR58" s="175"/>
      <c r="BS58" s="981"/>
      <c r="BT58" s="982"/>
      <c r="BU58" s="982"/>
      <c r="BV58" s="982"/>
      <c r="BW58" s="982"/>
      <c r="BX58" s="982"/>
      <c r="BY58" s="982"/>
      <c r="BZ58" s="982"/>
      <c r="CA58" s="982"/>
      <c r="CB58" s="982"/>
      <c r="CC58" s="982"/>
      <c r="CD58" s="982"/>
      <c r="CE58" s="982"/>
      <c r="CF58" s="982"/>
      <c r="CG58" s="983"/>
      <c r="CH58" s="956"/>
      <c r="CI58" s="957"/>
      <c r="CJ58" s="957"/>
      <c r="CK58" s="957"/>
      <c r="CL58" s="958"/>
      <c r="CM58" s="956"/>
      <c r="CN58" s="957"/>
      <c r="CO58" s="957"/>
      <c r="CP58" s="957"/>
      <c r="CQ58" s="958"/>
      <c r="CR58" s="956"/>
      <c r="CS58" s="957"/>
      <c r="CT58" s="957"/>
      <c r="CU58" s="957"/>
      <c r="CV58" s="958"/>
      <c r="CW58" s="956"/>
      <c r="CX58" s="957"/>
      <c r="CY58" s="957"/>
      <c r="CZ58" s="957"/>
      <c r="DA58" s="958"/>
      <c r="DB58" s="956"/>
      <c r="DC58" s="957"/>
      <c r="DD58" s="957"/>
      <c r="DE58" s="957"/>
      <c r="DF58" s="958"/>
      <c r="DG58" s="956"/>
      <c r="DH58" s="957"/>
      <c r="DI58" s="957"/>
      <c r="DJ58" s="957"/>
      <c r="DK58" s="958"/>
      <c r="DL58" s="956"/>
      <c r="DM58" s="957"/>
      <c r="DN58" s="957"/>
      <c r="DO58" s="957"/>
      <c r="DP58" s="958"/>
      <c r="DQ58" s="956"/>
      <c r="DR58" s="957"/>
      <c r="DS58" s="957"/>
      <c r="DT58" s="957"/>
      <c r="DU58" s="958"/>
      <c r="DV58" s="959"/>
      <c r="DW58" s="960"/>
      <c r="DX58" s="960"/>
      <c r="DY58" s="960"/>
      <c r="DZ58" s="961"/>
      <c r="EA58" s="158"/>
    </row>
    <row r="59" spans="1:131" s="159" customFormat="1" ht="26.25" customHeight="1" x14ac:dyDescent="0.15">
      <c r="A59" s="173">
        <v>32</v>
      </c>
      <c r="B59" s="1004"/>
      <c r="C59" s="1005"/>
      <c r="D59" s="1005"/>
      <c r="E59" s="1005"/>
      <c r="F59" s="1005"/>
      <c r="G59" s="1005"/>
      <c r="H59" s="1005"/>
      <c r="I59" s="1005"/>
      <c r="J59" s="1005"/>
      <c r="K59" s="1005"/>
      <c r="L59" s="1005"/>
      <c r="M59" s="1005"/>
      <c r="N59" s="1005"/>
      <c r="O59" s="1005"/>
      <c r="P59" s="1006"/>
      <c r="Q59" s="1007"/>
      <c r="R59" s="990"/>
      <c r="S59" s="990"/>
      <c r="T59" s="990"/>
      <c r="U59" s="990"/>
      <c r="V59" s="990"/>
      <c r="W59" s="990"/>
      <c r="X59" s="990"/>
      <c r="Y59" s="990"/>
      <c r="Z59" s="990"/>
      <c r="AA59" s="990"/>
      <c r="AB59" s="990"/>
      <c r="AC59" s="990"/>
      <c r="AD59" s="990"/>
      <c r="AE59" s="1008"/>
      <c r="AF59" s="986"/>
      <c r="AG59" s="987"/>
      <c r="AH59" s="987"/>
      <c r="AI59" s="987"/>
      <c r="AJ59" s="988"/>
      <c r="AK59" s="989"/>
      <c r="AL59" s="990"/>
      <c r="AM59" s="990"/>
      <c r="AN59" s="990"/>
      <c r="AO59" s="990"/>
      <c r="AP59" s="990"/>
      <c r="AQ59" s="990"/>
      <c r="AR59" s="990"/>
      <c r="AS59" s="990"/>
      <c r="AT59" s="990"/>
      <c r="AU59" s="990"/>
      <c r="AV59" s="990"/>
      <c r="AW59" s="990"/>
      <c r="AX59" s="990"/>
      <c r="AY59" s="990"/>
      <c r="AZ59" s="991"/>
      <c r="BA59" s="991"/>
      <c r="BB59" s="991"/>
      <c r="BC59" s="991"/>
      <c r="BD59" s="991"/>
      <c r="BE59" s="999"/>
      <c r="BF59" s="999"/>
      <c r="BG59" s="999"/>
      <c r="BH59" s="999"/>
      <c r="BI59" s="1000"/>
      <c r="BJ59" s="164"/>
      <c r="BK59" s="164"/>
      <c r="BL59" s="164"/>
      <c r="BM59" s="164"/>
      <c r="BN59" s="164"/>
      <c r="BO59" s="177"/>
      <c r="BP59" s="177"/>
      <c r="BQ59" s="174">
        <v>53</v>
      </c>
      <c r="BR59" s="175"/>
      <c r="BS59" s="981"/>
      <c r="BT59" s="982"/>
      <c r="BU59" s="982"/>
      <c r="BV59" s="982"/>
      <c r="BW59" s="982"/>
      <c r="BX59" s="982"/>
      <c r="BY59" s="982"/>
      <c r="BZ59" s="982"/>
      <c r="CA59" s="982"/>
      <c r="CB59" s="982"/>
      <c r="CC59" s="982"/>
      <c r="CD59" s="982"/>
      <c r="CE59" s="982"/>
      <c r="CF59" s="982"/>
      <c r="CG59" s="983"/>
      <c r="CH59" s="956"/>
      <c r="CI59" s="957"/>
      <c r="CJ59" s="957"/>
      <c r="CK59" s="957"/>
      <c r="CL59" s="958"/>
      <c r="CM59" s="956"/>
      <c r="CN59" s="957"/>
      <c r="CO59" s="957"/>
      <c r="CP59" s="957"/>
      <c r="CQ59" s="958"/>
      <c r="CR59" s="956"/>
      <c r="CS59" s="957"/>
      <c r="CT59" s="957"/>
      <c r="CU59" s="957"/>
      <c r="CV59" s="958"/>
      <c r="CW59" s="956"/>
      <c r="CX59" s="957"/>
      <c r="CY59" s="957"/>
      <c r="CZ59" s="957"/>
      <c r="DA59" s="958"/>
      <c r="DB59" s="956"/>
      <c r="DC59" s="957"/>
      <c r="DD59" s="957"/>
      <c r="DE59" s="957"/>
      <c r="DF59" s="958"/>
      <c r="DG59" s="956"/>
      <c r="DH59" s="957"/>
      <c r="DI59" s="957"/>
      <c r="DJ59" s="957"/>
      <c r="DK59" s="958"/>
      <c r="DL59" s="956"/>
      <c r="DM59" s="957"/>
      <c r="DN59" s="957"/>
      <c r="DO59" s="957"/>
      <c r="DP59" s="958"/>
      <c r="DQ59" s="956"/>
      <c r="DR59" s="957"/>
      <c r="DS59" s="957"/>
      <c r="DT59" s="957"/>
      <c r="DU59" s="958"/>
      <c r="DV59" s="959"/>
      <c r="DW59" s="960"/>
      <c r="DX59" s="960"/>
      <c r="DY59" s="960"/>
      <c r="DZ59" s="961"/>
      <c r="EA59" s="158"/>
    </row>
    <row r="60" spans="1:131" s="159" customFormat="1" ht="26.25" customHeight="1" x14ac:dyDescent="0.15">
      <c r="A60" s="173">
        <v>33</v>
      </c>
      <c r="B60" s="1004"/>
      <c r="C60" s="1005"/>
      <c r="D60" s="1005"/>
      <c r="E60" s="1005"/>
      <c r="F60" s="1005"/>
      <c r="G60" s="1005"/>
      <c r="H60" s="1005"/>
      <c r="I60" s="1005"/>
      <c r="J60" s="1005"/>
      <c r="K60" s="1005"/>
      <c r="L60" s="1005"/>
      <c r="M60" s="1005"/>
      <c r="N60" s="1005"/>
      <c r="O60" s="1005"/>
      <c r="P60" s="1006"/>
      <c r="Q60" s="1007"/>
      <c r="R60" s="990"/>
      <c r="S60" s="990"/>
      <c r="T60" s="990"/>
      <c r="U60" s="990"/>
      <c r="V60" s="990"/>
      <c r="W60" s="990"/>
      <c r="X60" s="990"/>
      <c r="Y60" s="990"/>
      <c r="Z60" s="990"/>
      <c r="AA60" s="990"/>
      <c r="AB60" s="990"/>
      <c r="AC60" s="990"/>
      <c r="AD60" s="990"/>
      <c r="AE60" s="1008"/>
      <c r="AF60" s="986"/>
      <c r="AG60" s="987"/>
      <c r="AH60" s="987"/>
      <c r="AI60" s="987"/>
      <c r="AJ60" s="988"/>
      <c r="AK60" s="989"/>
      <c r="AL60" s="990"/>
      <c r="AM60" s="990"/>
      <c r="AN60" s="990"/>
      <c r="AO60" s="990"/>
      <c r="AP60" s="990"/>
      <c r="AQ60" s="990"/>
      <c r="AR60" s="990"/>
      <c r="AS60" s="990"/>
      <c r="AT60" s="990"/>
      <c r="AU60" s="990"/>
      <c r="AV60" s="990"/>
      <c r="AW60" s="990"/>
      <c r="AX60" s="990"/>
      <c r="AY60" s="990"/>
      <c r="AZ60" s="991"/>
      <c r="BA60" s="991"/>
      <c r="BB60" s="991"/>
      <c r="BC60" s="991"/>
      <c r="BD60" s="991"/>
      <c r="BE60" s="999"/>
      <c r="BF60" s="999"/>
      <c r="BG60" s="999"/>
      <c r="BH60" s="999"/>
      <c r="BI60" s="1000"/>
      <c r="BJ60" s="164"/>
      <c r="BK60" s="164"/>
      <c r="BL60" s="164"/>
      <c r="BM60" s="164"/>
      <c r="BN60" s="164"/>
      <c r="BO60" s="177"/>
      <c r="BP60" s="177"/>
      <c r="BQ60" s="174">
        <v>54</v>
      </c>
      <c r="BR60" s="175"/>
      <c r="BS60" s="981"/>
      <c r="BT60" s="982"/>
      <c r="BU60" s="982"/>
      <c r="BV60" s="982"/>
      <c r="BW60" s="982"/>
      <c r="BX60" s="982"/>
      <c r="BY60" s="982"/>
      <c r="BZ60" s="982"/>
      <c r="CA60" s="982"/>
      <c r="CB60" s="982"/>
      <c r="CC60" s="982"/>
      <c r="CD60" s="982"/>
      <c r="CE60" s="982"/>
      <c r="CF60" s="982"/>
      <c r="CG60" s="983"/>
      <c r="CH60" s="956"/>
      <c r="CI60" s="957"/>
      <c r="CJ60" s="957"/>
      <c r="CK60" s="957"/>
      <c r="CL60" s="958"/>
      <c r="CM60" s="956"/>
      <c r="CN60" s="957"/>
      <c r="CO60" s="957"/>
      <c r="CP60" s="957"/>
      <c r="CQ60" s="958"/>
      <c r="CR60" s="956"/>
      <c r="CS60" s="957"/>
      <c r="CT60" s="957"/>
      <c r="CU60" s="957"/>
      <c r="CV60" s="958"/>
      <c r="CW60" s="956"/>
      <c r="CX60" s="957"/>
      <c r="CY60" s="957"/>
      <c r="CZ60" s="957"/>
      <c r="DA60" s="958"/>
      <c r="DB60" s="956"/>
      <c r="DC60" s="957"/>
      <c r="DD60" s="957"/>
      <c r="DE60" s="957"/>
      <c r="DF60" s="958"/>
      <c r="DG60" s="956"/>
      <c r="DH60" s="957"/>
      <c r="DI60" s="957"/>
      <c r="DJ60" s="957"/>
      <c r="DK60" s="958"/>
      <c r="DL60" s="956"/>
      <c r="DM60" s="957"/>
      <c r="DN60" s="957"/>
      <c r="DO60" s="957"/>
      <c r="DP60" s="958"/>
      <c r="DQ60" s="956"/>
      <c r="DR60" s="957"/>
      <c r="DS60" s="957"/>
      <c r="DT60" s="957"/>
      <c r="DU60" s="958"/>
      <c r="DV60" s="959"/>
      <c r="DW60" s="960"/>
      <c r="DX60" s="960"/>
      <c r="DY60" s="960"/>
      <c r="DZ60" s="961"/>
      <c r="EA60" s="158"/>
    </row>
    <row r="61" spans="1:131" s="159" customFormat="1" ht="26.25" customHeight="1" thickBot="1" x14ac:dyDescent="0.2">
      <c r="A61" s="173">
        <v>34</v>
      </c>
      <c r="B61" s="1004"/>
      <c r="C61" s="1005"/>
      <c r="D61" s="1005"/>
      <c r="E61" s="1005"/>
      <c r="F61" s="1005"/>
      <c r="G61" s="1005"/>
      <c r="H61" s="1005"/>
      <c r="I61" s="1005"/>
      <c r="J61" s="1005"/>
      <c r="K61" s="1005"/>
      <c r="L61" s="1005"/>
      <c r="M61" s="1005"/>
      <c r="N61" s="1005"/>
      <c r="O61" s="1005"/>
      <c r="P61" s="1006"/>
      <c r="Q61" s="1007"/>
      <c r="R61" s="990"/>
      <c r="S61" s="990"/>
      <c r="T61" s="990"/>
      <c r="U61" s="990"/>
      <c r="V61" s="990"/>
      <c r="W61" s="990"/>
      <c r="X61" s="990"/>
      <c r="Y61" s="990"/>
      <c r="Z61" s="990"/>
      <c r="AA61" s="990"/>
      <c r="AB61" s="990"/>
      <c r="AC61" s="990"/>
      <c r="AD61" s="990"/>
      <c r="AE61" s="1008"/>
      <c r="AF61" s="986"/>
      <c r="AG61" s="987"/>
      <c r="AH61" s="987"/>
      <c r="AI61" s="987"/>
      <c r="AJ61" s="988"/>
      <c r="AK61" s="989"/>
      <c r="AL61" s="990"/>
      <c r="AM61" s="990"/>
      <c r="AN61" s="990"/>
      <c r="AO61" s="990"/>
      <c r="AP61" s="990"/>
      <c r="AQ61" s="990"/>
      <c r="AR61" s="990"/>
      <c r="AS61" s="990"/>
      <c r="AT61" s="990"/>
      <c r="AU61" s="990"/>
      <c r="AV61" s="990"/>
      <c r="AW61" s="990"/>
      <c r="AX61" s="990"/>
      <c r="AY61" s="990"/>
      <c r="AZ61" s="991"/>
      <c r="BA61" s="991"/>
      <c r="BB61" s="991"/>
      <c r="BC61" s="991"/>
      <c r="BD61" s="991"/>
      <c r="BE61" s="999"/>
      <c r="BF61" s="999"/>
      <c r="BG61" s="999"/>
      <c r="BH61" s="999"/>
      <c r="BI61" s="1000"/>
      <c r="BJ61" s="164"/>
      <c r="BK61" s="164"/>
      <c r="BL61" s="164"/>
      <c r="BM61" s="164"/>
      <c r="BN61" s="164"/>
      <c r="BO61" s="177"/>
      <c r="BP61" s="177"/>
      <c r="BQ61" s="174">
        <v>55</v>
      </c>
      <c r="BR61" s="175"/>
      <c r="BS61" s="981"/>
      <c r="BT61" s="982"/>
      <c r="BU61" s="982"/>
      <c r="BV61" s="982"/>
      <c r="BW61" s="982"/>
      <c r="BX61" s="982"/>
      <c r="BY61" s="982"/>
      <c r="BZ61" s="982"/>
      <c r="CA61" s="982"/>
      <c r="CB61" s="982"/>
      <c r="CC61" s="982"/>
      <c r="CD61" s="982"/>
      <c r="CE61" s="982"/>
      <c r="CF61" s="982"/>
      <c r="CG61" s="983"/>
      <c r="CH61" s="956"/>
      <c r="CI61" s="957"/>
      <c r="CJ61" s="957"/>
      <c r="CK61" s="957"/>
      <c r="CL61" s="958"/>
      <c r="CM61" s="956"/>
      <c r="CN61" s="957"/>
      <c r="CO61" s="957"/>
      <c r="CP61" s="957"/>
      <c r="CQ61" s="958"/>
      <c r="CR61" s="956"/>
      <c r="CS61" s="957"/>
      <c r="CT61" s="957"/>
      <c r="CU61" s="957"/>
      <c r="CV61" s="958"/>
      <c r="CW61" s="956"/>
      <c r="CX61" s="957"/>
      <c r="CY61" s="957"/>
      <c r="CZ61" s="957"/>
      <c r="DA61" s="958"/>
      <c r="DB61" s="956"/>
      <c r="DC61" s="957"/>
      <c r="DD61" s="957"/>
      <c r="DE61" s="957"/>
      <c r="DF61" s="958"/>
      <c r="DG61" s="956"/>
      <c r="DH61" s="957"/>
      <c r="DI61" s="957"/>
      <c r="DJ61" s="957"/>
      <c r="DK61" s="958"/>
      <c r="DL61" s="956"/>
      <c r="DM61" s="957"/>
      <c r="DN61" s="957"/>
      <c r="DO61" s="957"/>
      <c r="DP61" s="958"/>
      <c r="DQ61" s="956"/>
      <c r="DR61" s="957"/>
      <c r="DS61" s="957"/>
      <c r="DT61" s="957"/>
      <c r="DU61" s="958"/>
      <c r="DV61" s="959"/>
      <c r="DW61" s="960"/>
      <c r="DX61" s="960"/>
      <c r="DY61" s="960"/>
      <c r="DZ61" s="961"/>
      <c r="EA61" s="158"/>
    </row>
    <row r="62" spans="1:131" s="159" customFormat="1" ht="26.25" customHeight="1" x14ac:dyDescent="0.15">
      <c r="A62" s="173">
        <v>35</v>
      </c>
      <c r="B62" s="1004"/>
      <c r="C62" s="1005"/>
      <c r="D62" s="1005"/>
      <c r="E62" s="1005"/>
      <c r="F62" s="1005"/>
      <c r="G62" s="1005"/>
      <c r="H62" s="1005"/>
      <c r="I62" s="1005"/>
      <c r="J62" s="1005"/>
      <c r="K62" s="1005"/>
      <c r="L62" s="1005"/>
      <c r="M62" s="1005"/>
      <c r="N62" s="1005"/>
      <c r="O62" s="1005"/>
      <c r="P62" s="1006"/>
      <c r="Q62" s="1007"/>
      <c r="R62" s="990"/>
      <c r="S62" s="990"/>
      <c r="T62" s="990"/>
      <c r="U62" s="990"/>
      <c r="V62" s="990"/>
      <c r="W62" s="990"/>
      <c r="X62" s="990"/>
      <c r="Y62" s="990"/>
      <c r="Z62" s="990"/>
      <c r="AA62" s="990"/>
      <c r="AB62" s="990"/>
      <c r="AC62" s="990"/>
      <c r="AD62" s="990"/>
      <c r="AE62" s="1008"/>
      <c r="AF62" s="986"/>
      <c r="AG62" s="987"/>
      <c r="AH62" s="987"/>
      <c r="AI62" s="987"/>
      <c r="AJ62" s="988"/>
      <c r="AK62" s="989"/>
      <c r="AL62" s="990"/>
      <c r="AM62" s="990"/>
      <c r="AN62" s="990"/>
      <c r="AO62" s="990"/>
      <c r="AP62" s="990"/>
      <c r="AQ62" s="990"/>
      <c r="AR62" s="990"/>
      <c r="AS62" s="990"/>
      <c r="AT62" s="990"/>
      <c r="AU62" s="990"/>
      <c r="AV62" s="990"/>
      <c r="AW62" s="990"/>
      <c r="AX62" s="990"/>
      <c r="AY62" s="990"/>
      <c r="AZ62" s="991"/>
      <c r="BA62" s="991"/>
      <c r="BB62" s="991"/>
      <c r="BC62" s="991"/>
      <c r="BD62" s="991"/>
      <c r="BE62" s="999"/>
      <c r="BF62" s="999"/>
      <c r="BG62" s="999"/>
      <c r="BH62" s="999"/>
      <c r="BI62" s="1000"/>
      <c r="BJ62" s="1001" t="s">
        <v>382</v>
      </c>
      <c r="BK62" s="1002"/>
      <c r="BL62" s="1002"/>
      <c r="BM62" s="1002"/>
      <c r="BN62" s="1003"/>
      <c r="BO62" s="177"/>
      <c r="BP62" s="177"/>
      <c r="BQ62" s="174">
        <v>56</v>
      </c>
      <c r="BR62" s="175"/>
      <c r="BS62" s="981"/>
      <c r="BT62" s="982"/>
      <c r="BU62" s="982"/>
      <c r="BV62" s="982"/>
      <c r="BW62" s="982"/>
      <c r="BX62" s="982"/>
      <c r="BY62" s="982"/>
      <c r="BZ62" s="982"/>
      <c r="CA62" s="982"/>
      <c r="CB62" s="982"/>
      <c r="CC62" s="982"/>
      <c r="CD62" s="982"/>
      <c r="CE62" s="982"/>
      <c r="CF62" s="982"/>
      <c r="CG62" s="983"/>
      <c r="CH62" s="956"/>
      <c r="CI62" s="957"/>
      <c r="CJ62" s="957"/>
      <c r="CK62" s="957"/>
      <c r="CL62" s="958"/>
      <c r="CM62" s="956"/>
      <c r="CN62" s="957"/>
      <c r="CO62" s="957"/>
      <c r="CP62" s="957"/>
      <c r="CQ62" s="958"/>
      <c r="CR62" s="956"/>
      <c r="CS62" s="957"/>
      <c r="CT62" s="957"/>
      <c r="CU62" s="957"/>
      <c r="CV62" s="958"/>
      <c r="CW62" s="956"/>
      <c r="CX62" s="957"/>
      <c r="CY62" s="957"/>
      <c r="CZ62" s="957"/>
      <c r="DA62" s="958"/>
      <c r="DB62" s="956"/>
      <c r="DC62" s="957"/>
      <c r="DD62" s="957"/>
      <c r="DE62" s="957"/>
      <c r="DF62" s="958"/>
      <c r="DG62" s="956"/>
      <c r="DH62" s="957"/>
      <c r="DI62" s="957"/>
      <c r="DJ62" s="957"/>
      <c r="DK62" s="958"/>
      <c r="DL62" s="956"/>
      <c r="DM62" s="957"/>
      <c r="DN62" s="957"/>
      <c r="DO62" s="957"/>
      <c r="DP62" s="958"/>
      <c r="DQ62" s="956"/>
      <c r="DR62" s="957"/>
      <c r="DS62" s="957"/>
      <c r="DT62" s="957"/>
      <c r="DU62" s="958"/>
      <c r="DV62" s="959"/>
      <c r="DW62" s="960"/>
      <c r="DX62" s="960"/>
      <c r="DY62" s="960"/>
      <c r="DZ62" s="961"/>
      <c r="EA62" s="158"/>
    </row>
    <row r="63" spans="1:131" s="159" customFormat="1" ht="26.25" customHeight="1" thickBot="1" x14ac:dyDescent="0.2">
      <c r="A63" s="176" t="s">
        <v>362</v>
      </c>
      <c r="B63" s="911" t="s">
        <v>383</v>
      </c>
      <c r="C63" s="912"/>
      <c r="D63" s="912"/>
      <c r="E63" s="912"/>
      <c r="F63" s="912"/>
      <c r="G63" s="912"/>
      <c r="H63" s="912"/>
      <c r="I63" s="912"/>
      <c r="J63" s="912"/>
      <c r="K63" s="912"/>
      <c r="L63" s="912"/>
      <c r="M63" s="912"/>
      <c r="N63" s="912"/>
      <c r="O63" s="912"/>
      <c r="P63" s="913"/>
      <c r="Q63" s="929"/>
      <c r="R63" s="930"/>
      <c r="S63" s="930"/>
      <c r="T63" s="930"/>
      <c r="U63" s="930"/>
      <c r="V63" s="930"/>
      <c r="W63" s="930"/>
      <c r="X63" s="930"/>
      <c r="Y63" s="930"/>
      <c r="Z63" s="930"/>
      <c r="AA63" s="930"/>
      <c r="AB63" s="930"/>
      <c r="AC63" s="930"/>
      <c r="AD63" s="930"/>
      <c r="AE63" s="995"/>
      <c r="AF63" s="996">
        <v>1944</v>
      </c>
      <c r="AG63" s="926"/>
      <c r="AH63" s="926"/>
      <c r="AI63" s="926"/>
      <c r="AJ63" s="997"/>
      <c r="AK63" s="998"/>
      <c r="AL63" s="930"/>
      <c r="AM63" s="930"/>
      <c r="AN63" s="930"/>
      <c r="AO63" s="930"/>
      <c r="AP63" s="926">
        <v>21212</v>
      </c>
      <c r="AQ63" s="926"/>
      <c r="AR63" s="926"/>
      <c r="AS63" s="926"/>
      <c r="AT63" s="926"/>
      <c r="AU63" s="926">
        <v>9036</v>
      </c>
      <c r="AV63" s="926"/>
      <c r="AW63" s="926"/>
      <c r="AX63" s="926"/>
      <c r="AY63" s="926"/>
      <c r="AZ63" s="992"/>
      <c r="BA63" s="992"/>
      <c r="BB63" s="992"/>
      <c r="BC63" s="992"/>
      <c r="BD63" s="992"/>
      <c r="BE63" s="927"/>
      <c r="BF63" s="927"/>
      <c r="BG63" s="927"/>
      <c r="BH63" s="927"/>
      <c r="BI63" s="928"/>
      <c r="BJ63" s="993" t="s">
        <v>384</v>
      </c>
      <c r="BK63" s="918"/>
      <c r="BL63" s="918"/>
      <c r="BM63" s="918"/>
      <c r="BN63" s="994"/>
      <c r="BO63" s="177"/>
      <c r="BP63" s="177"/>
      <c r="BQ63" s="174">
        <v>57</v>
      </c>
      <c r="BR63" s="175"/>
      <c r="BS63" s="981"/>
      <c r="BT63" s="982"/>
      <c r="BU63" s="982"/>
      <c r="BV63" s="982"/>
      <c r="BW63" s="982"/>
      <c r="BX63" s="982"/>
      <c r="BY63" s="982"/>
      <c r="BZ63" s="982"/>
      <c r="CA63" s="982"/>
      <c r="CB63" s="982"/>
      <c r="CC63" s="982"/>
      <c r="CD63" s="982"/>
      <c r="CE63" s="982"/>
      <c r="CF63" s="982"/>
      <c r="CG63" s="983"/>
      <c r="CH63" s="956"/>
      <c r="CI63" s="957"/>
      <c r="CJ63" s="957"/>
      <c r="CK63" s="957"/>
      <c r="CL63" s="958"/>
      <c r="CM63" s="956"/>
      <c r="CN63" s="957"/>
      <c r="CO63" s="957"/>
      <c r="CP63" s="957"/>
      <c r="CQ63" s="958"/>
      <c r="CR63" s="956"/>
      <c r="CS63" s="957"/>
      <c r="CT63" s="957"/>
      <c r="CU63" s="957"/>
      <c r="CV63" s="958"/>
      <c r="CW63" s="956"/>
      <c r="CX63" s="957"/>
      <c r="CY63" s="957"/>
      <c r="CZ63" s="957"/>
      <c r="DA63" s="958"/>
      <c r="DB63" s="956"/>
      <c r="DC63" s="957"/>
      <c r="DD63" s="957"/>
      <c r="DE63" s="957"/>
      <c r="DF63" s="958"/>
      <c r="DG63" s="956"/>
      <c r="DH63" s="957"/>
      <c r="DI63" s="957"/>
      <c r="DJ63" s="957"/>
      <c r="DK63" s="958"/>
      <c r="DL63" s="956"/>
      <c r="DM63" s="957"/>
      <c r="DN63" s="957"/>
      <c r="DO63" s="957"/>
      <c r="DP63" s="958"/>
      <c r="DQ63" s="956"/>
      <c r="DR63" s="957"/>
      <c r="DS63" s="957"/>
      <c r="DT63" s="957"/>
      <c r="DU63" s="958"/>
      <c r="DV63" s="959"/>
      <c r="DW63" s="960"/>
      <c r="DX63" s="960"/>
      <c r="DY63" s="960"/>
      <c r="DZ63" s="961"/>
      <c r="EA63" s="158"/>
    </row>
    <row r="64" spans="1:131" s="159" customFormat="1" ht="26.25" customHeight="1" x14ac:dyDescent="0.15">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4">
        <v>58</v>
      </c>
      <c r="BR64" s="175"/>
      <c r="BS64" s="981"/>
      <c r="BT64" s="982"/>
      <c r="BU64" s="982"/>
      <c r="BV64" s="982"/>
      <c r="BW64" s="982"/>
      <c r="BX64" s="982"/>
      <c r="BY64" s="982"/>
      <c r="BZ64" s="982"/>
      <c r="CA64" s="982"/>
      <c r="CB64" s="982"/>
      <c r="CC64" s="982"/>
      <c r="CD64" s="982"/>
      <c r="CE64" s="982"/>
      <c r="CF64" s="982"/>
      <c r="CG64" s="983"/>
      <c r="CH64" s="956"/>
      <c r="CI64" s="957"/>
      <c r="CJ64" s="957"/>
      <c r="CK64" s="957"/>
      <c r="CL64" s="958"/>
      <c r="CM64" s="956"/>
      <c r="CN64" s="957"/>
      <c r="CO64" s="957"/>
      <c r="CP64" s="957"/>
      <c r="CQ64" s="958"/>
      <c r="CR64" s="956"/>
      <c r="CS64" s="957"/>
      <c r="CT64" s="957"/>
      <c r="CU64" s="957"/>
      <c r="CV64" s="958"/>
      <c r="CW64" s="956"/>
      <c r="CX64" s="957"/>
      <c r="CY64" s="957"/>
      <c r="CZ64" s="957"/>
      <c r="DA64" s="958"/>
      <c r="DB64" s="956"/>
      <c r="DC64" s="957"/>
      <c r="DD64" s="957"/>
      <c r="DE64" s="957"/>
      <c r="DF64" s="958"/>
      <c r="DG64" s="956"/>
      <c r="DH64" s="957"/>
      <c r="DI64" s="957"/>
      <c r="DJ64" s="957"/>
      <c r="DK64" s="958"/>
      <c r="DL64" s="956"/>
      <c r="DM64" s="957"/>
      <c r="DN64" s="957"/>
      <c r="DO64" s="957"/>
      <c r="DP64" s="958"/>
      <c r="DQ64" s="956"/>
      <c r="DR64" s="957"/>
      <c r="DS64" s="957"/>
      <c r="DT64" s="957"/>
      <c r="DU64" s="958"/>
      <c r="DV64" s="959"/>
      <c r="DW64" s="960"/>
      <c r="DX64" s="960"/>
      <c r="DY64" s="960"/>
      <c r="DZ64" s="961"/>
      <c r="EA64" s="158"/>
    </row>
    <row r="65" spans="1:131" s="159" customFormat="1" ht="26.25" customHeight="1" thickBot="1" x14ac:dyDescent="0.2">
      <c r="A65" s="164" t="s">
        <v>385</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77"/>
      <c r="BF65" s="177"/>
      <c r="BG65" s="177"/>
      <c r="BH65" s="177"/>
      <c r="BI65" s="177"/>
      <c r="BJ65" s="177"/>
      <c r="BK65" s="177"/>
      <c r="BL65" s="177"/>
      <c r="BM65" s="177"/>
      <c r="BN65" s="177"/>
      <c r="BO65" s="177"/>
      <c r="BP65" s="177"/>
      <c r="BQ65" s="174">
        <v>59</v>
      </c>
      <c r="BR65" s="175"/>
      <c r="BS65" s="981"/>
      <c r="BT65" s="982"/>
      <c r="BU65" s="982"/>
      <c r="BV65" s="982"/>
      <c r="BW65" s="982"/>
      <c r="BX65" s="982"/>
      <c r="BY65" s="982"/>
      <c r="BZ65" s="982"/>
      <c r="CA65" s="982"/>
      <c r="CB65" s="982"/>
      <c r="CC65" s="982"/>
      <c r="CD65" s="982"/>
      <c r="CE65" s="982"/>
      <c r="CF65" s="982"/>
      <c r="CG65" s="983"/>
      <c r="CH65" s="956"/>
      <c r="CI65" s="957"/>
      <c r="CJ65" s="957"/>
      <c r="CK65" s="957"/>
      <c r="CL65" s="958"/>
      <c r="CM65" s="956"/>
      <c r="CN65" s="957"/>
      <c r="CO65" s="957"/>
      <c r="CP65" s="957"/>
      <c r="CQ65" s="958"/>
      <c r="CR65" s="956"/>
      <c r="CS65" s="957"/>
      <c r="CT65" s="957"/>
      <c r="CU65" s="957"/>
      <c r="CV65" s="958"/>
      <c r="CW65" s="956"/>
      <c r="CX65" s="957"/>
      <c r="CY65" s="957"/>
      <c r="CZ65" s="957"/>
      <c r="DA65" s="958"/>
      <c r="DB65" s="956"/>
      <c r="DC65" s="957"/>
      <c r="DD65" s="957"/>
      <c r="DE65" s="957"/>
      <c r="DF65" s="958"/>
      <c r="DG65" s="956"/>
      <c r="DH65" s="957"/>
      <c r="DI65" s="957"/>
      <c r="DJ65" s="957"/>
      <c r="DK65" s="958"/>
      <c r="DL65" s="956"/>
      <c r="DM65" s="957"/>
      <c r="DN65" s="957"/>
      <c r="DO65" s="957"/>
      <c r="DP65" s="958"/>
      <c r="DQ65" s="956"/>
      <c r="DR65" s="957"/>
      <c r="DS65" s="957"/>
      <c r="DT65" s="957"/>
      <c r="DU65" s="958"/>
      <c r="DV65" s="959"/>
      <c r="DW65" s="960"/>
      <c r="DX65" s="960"/>
      <c r="DY65" s="960"/>
      <c r="DZ65" s="961"/>
      <c r="EA65" s="158"/>
    </row>
    <row r="66" spans="1:131" s="159" customFormat="1" ht="26.25" customHeight="1" x14ac:dyDescent="0.15">
      <c r="A66" s="962" t="s">
        <v>386</v>
      </c>
      <c r="B66" s="963"/>
      <c r="C66" s="963"/>
      <c r="D66" s="963"/>
      <c r="E66" s="963"/>
      <c r="F66" s="963"/>
      <c r="G66" s="963"/>
      <c r="H66" s="963"/>
      <c r="I66" s="963"/>
      <c r="J66" s="963"/>
      <c r="K66" s="963"/>
      <c r="L66" s="963"/>
      <c r="M66" s="963"/>
      <c r="N66" s="963"/>
      <c r="O66" s="963"/>
      <c r="P66" s="964"/>
      <c r="Q66" s="968" t="s">
        <v>387</v>
      </c>
      <c r="R66" s="969"/>
      <c r="S66" s="969"/>
      <c r="T66" s="969"/>
      <c r="U66" s="970"/>
      <c r="V66" s="968" t="s">
        <v>388</v>
      </c>
      <c r="W66" s="969"/>
      <c r="X66" s="969"/>
      <c r="Y66" s="969"/>
      <c r="Z66" s="970"/>
      <c r="AA66" s="968" t="s">
        <v>389</v>
      </c>
      <c r="AB66" s="969"/>
      <c r="AC66" s="969"/>
      <c r="AD66" s="969"/>
      <c r="AE66" s="970"/>
      <c r="AF66" s="974" t="s">
        <v>390</v>
      </c>
      <c r="AG66" s="975"/>
      <c r="AH66" s="975"/>
      <c r="AI66" s="975"/>
      <c r="AJ66" s="976"/>
      <c r="AK66" s="968" t="s">
        <v>391</v>
      </c>
      <c r="AL66" s="963"/>
      <c r="AM66" s="963"/>
      <c r="AN66" s="963"/>
      <c r="AO66" s="964"/>
      <c r="AP66" s="968" t="s">
        <v>392</v>
      </c>
      <c r="AQ66" s="969"/>
      <c r="AR66" s="969"/>
      <c r="AS66" s="969"/>
      <c r="AT66" s="970"/>
      <c r="AU66" s="968" t="s">
        <v>393</v>
      </c>
      <c r="AV66" s="969"/>
      <c r="AW66" s="969"/>
      <c r="AX66" s="969"/>
      <c r="AY66" s="970"/>
      <c r="AZ66" s="968" t="s">
        <v>349</v>
      </c>
      <c r="BA66" s="969"/>
      <c r="BB66" s="969"/>
      <c r="BC66" s="969"/>
      <c r="BD66" s="984"/>
      <c r="BE66" s="177"/>
      <c r="BF66" s="177"/>
      <c r="BG66" s="177"/>
      <c r="BH66" s="177"/>
      <c r="BI66" s="177"/>
      <c r="BJ66" s="177"/>
      <c r="BK66" s="177"/>
      <c r="BL66" s="177"/>
      <c r="BM66" s="177"/>
      <c r="BN66" s="177"/>
      <c r="BO66" s="177"/>
      <c r="BP66" s="177"/>
      <c r="BQ66" s="174">
        <v>60</v>
      </c>
      <c r="BR66" s="179"/>
      <c r="BS66" s="920"/>
      <c r="BT66" s="921"/>
      <c r="BU66" s="921"/>
      <c r="BV66" s="921"/>
      <c r="BW66" s="921"/>
      <c r="BX66" s="921"/>
      <c r="BY66" s="921"/>
      <c r="BZ66" s="921"/>
      <c r="CA66" s="921"/>
      <c r="CB66" s="921"/>
      <c r="CC66" s="921"/>
      <c r="CD66" s="921"/>
      <c r="CE66" s="921"/>
      <c r="CF66" s="921"/>
      <c r="CG66" s="922"/>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08"/>
      <c r="DW66" s="909"/>
      <c r="DX66" s="909"/>
      <c r="DY66" s="909"/>
      <c r="DZ66" s="910"/>
      <c r="EA66" s="158"/>
    </row>
    <row r="67" spans="1:131" s="159" customFormat="1" ht="26.25" customHeight="1" thickBot="1" x14ac:dyDescent="0.2">
      <c r="A67" s="965"/>
      <c r="B67" s="966"/>
      <c r="C67" s="966"/>
      <c r="D67" s="966"/>
      <c r="E67" s="966"/>
      <c r="F67" s="966"/>
      <c r="G67" s="966"/>
      <c r="H67" s="966"/>
      <c r="I67" s="966"/>
      <c r="J67" s="966"/>
      <c r="K67" s="966"/>
      <c r="L67" s="966"/>
      <c r="M67" s="966"/>
      <c r="N67" s="966"/>
      <c r="O67" s="966"/>
      <c r="P67" s="967"/>
      <c r="Q67" s="971"/>
      <c r="R67" s="972"/>
      <c r="S67" s="972"/>
      <c r="T67" s="972"/>
      <c r="U67" s="973"/>
      <c r="V67" s="971"/>
      <c r="W67" s="972"/>
      <c r="X67" s="972"/>
      <c r="Y67" s="972"/>
      <c r="Z67" s="973"/>
      <c r="AA67" s="971"/>
      <c r="AB67" s="972"/>
      <c r="AC67" s="972"/>
      <c r="AD67" s="972"/>
      <c r="AE67" s="973"/>
      <c r="AF67" s="977"/>
      <c r="AG67" s="978"/>
      <c r="AH67" s="978"/>
      <c r="AI67" s="978"/>
      <c r="AJ67" s="979"/>
      <c r="AK67" s="980"/>
      <c r="AL67" s="966"/>
      <c r="AM67" s="966"/>
      <c r="AN67" s="966"/>
      <c r="AO67" s="967"/>
      <c r="AP67" s="971"/>
      <c r="AQ67" s="972"/>
      <c r="AR67" s="972"/>
      <c r="AS67" s="972"/>
      <c r="AT67" s="973"/>
      <c r="AU67" s="971"/>
      <c r="AV67" s="972"/>
      <c r="AW67" s="972"/>
      <c r="AX67" s="972"/>
      <c r="AY67" s="973"/>
      <c r="AZ67" s="971"/>
      <c r="BA67" s="972"/>
      <c r="BB67" s="972"/>
      <c r="BC67" s="972"/>
      <c r="BD67" s="985"/>
      <c r="BE67" s="177"/>
      <c r="BF67" s="177"/>
      <c r="BG67" s="177"/>
      <c r="BH67" s="177"/>
      <c r="BI67" s="177"/>
      <c r="BJ67" s="177"/>
      <c r="BK67" s="177"/>
      <c r="BL67" s="177"/>
      <c r="BM67" s="177"/>
      <c r="BN67" s="177"/>
      <c r="BO67" s="177"/>
      <c r="BP67" s="177"/>
      <c r="BQ67" s="174">
        <v>61</v>
      </c>
      <c r="BR67" s="179"/>
      <c r="BS67" s="920"/>
      <c r="BT67" s="921"/>
      <c r="BU67" s="921"/>
      <c r="BV67" s="921"/>
      <c r="BW67" s="921"/>
      <c r="BX67" s="921"/>
      <c r="BY67" s="921"/>
      <c r="BZ67" s="921"/>
      <c r="CA67" s="921"/>
      <c r="CB67" s="921"/>
      <c r="CC67" s="921"/>
      <c r="CD67" s="921"/>
      <c r="CE67" s="921"/>
      <c r="CF67" s="921"/>
      <c r="CG67" s="922"/>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08"/>
      <c r="DW67" s="909"/>
      <c r="DX67" s="909"/>
      <c r="DY67" s="909"/>
      <c r="DZ67" s="910"/>
      <c r="EA67" s="158"/>
    </row>
    <row r="68" spans="1:131" s="159" customFormat="1" ht="26.25" customHeight="1" thickTop="1" x14ac:dyDescent="0.15">
      <c r="A68" s="170">
        <v>1</v>
      </c>
      <c r="B68" s="952" t="s">
        <v>536</v>
      </c>
      <c r="C68" s="953"/>
      <c r="D68" s="953"/>
      <c r="E68" s="953"/>
      <c r="F68" s="953"/>
      <c r="G68" s="953"/>
      <c r="H68" s="953"/>
      <c r="I68" s="953"/>
      <c r="J68" s="953"/>
      <c r="K68" s="953"/>
      <c r="L68" s="953"/>
      <c r="M68" s="953"/>
      <c r="N68" s="953"/>
      <c r="O68" s="953"/>
      <c r="P68" s="954"/>
      <c r="Q68" s="955">
        <v>1950</v>
      </c>
      <c r="R68" s="949"/>
      <c r="S68" s="949"/>
      <c r="T68" s="949"/>
      <c r="U68" s="949"/>
      <c r="V68" s="949">
        <v>1930</v>
      </c>
      <c r="W68" s="949"/>
      <c r="X68" s="949"/>
      <c r="Y68" s="949"/>
      <c r="Z68" s="949"/>
      <c r="AA68" s="949">
        <v>20</v>
      </c>
      <c r="AB68" s="949"/>
      <c r="AC68" s="949"/>
      <c r="AD68" s="949"/>
      <c r="AE68" s="949"/>
      <c r="AF68" s="949">
        <v>20</v>
      </c>
      <c r="AG68" s="949"/>
      <c r="AH68" s="949"/>
      <c r="AI68" s="949"/>
      <c r="AJ68" s="949"/>
      <c r="AK68" s="949">
        <v>53</v>
      </c>
      <c r="AL68" s="949"/>
      <c r="AM68" s="949"/>
      <c r="AN68" s="949"/>
      <c r="AO68" s="949"/>
      <c r="AP68" s="949" t="s">
        <v>490</v>
      </c>
      <c r="AQ68" s="949"/>
      <c r="AR68" s="949"/>
      <c r="AS68" s="949"/>
      <c r="AT68" s="949"/>
      <c r="AU68" s="949" t="s">
        <v>490</v>
      </c>
      <c r="AV68" s="949"/>
      <c r="AW68" s="949"/>
      <c r="AX68" s="949"/>
      <c r="AY68" s="949"/>
      <c r="AZ68" s="950"/>
      <c r="BA68" s="950"/>
      <c r="BB68" s="950"/>
      <c r="BC68" s="950"/>
      <c r="BD68" s="951"/>
      <c r="BE68" s="177"/>
      <c r="BF68" s="177"/>
      <c r="BG68" s="177"/>
      <c r="BH68" s="177"/>
      <c r="BI68" s="177"/>
      <c r="BJ68" s="177"/>
      <c r="BK68" s="177"/>
      <c r="BL68" s="177"/>
      <c r="BM68" s="177"/>
      <c r="BN68" s="177"/>
      <c r="BO68" s="177"/>
      <c r="BP68" s="177"/>
      <c r="BQ68" s="174">
        <v>62</v>
      </c>
      <c r="BR68" s="179"/>
      <c r="BS68" s="920"/>
      <c r="BT68" s="921"/>
      <c r="BU68" s="921"/>
      <c r="BV68" s="921"/>
      <c r="BW68" s="921"/>
      <c r="BX68" s="921"/>
      <c r="BY68" s="921"/>
      <c r="BZ68" s="921"/>
      <c r="CA68" s="921"/>
      <c r="CB68" s="921"/>
      <c r="CC68" s="921"/>
      <c r="CD68" s="921"/>
      <c r="CE68" s="921"/>
      <c r="CF68" s="921"/>
      <c r="CG68" s="922"/>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08"/>
      <c r="DW68" s="909"/>
      <c r="DX68" s="909"/>
      <c r="DY68" s="909"/>
      <c r="DZ68" s="910"/>
      <c r="EA68" s="158"/>
    </row>
    <row r="69" spans="1:131" s="159" customFormat="1" ht="26.25" customHeight="1" x14ac:dyDescent="0.15">
      <c r="A69" s="173">
        <v>2</v>
      </c>
      <c r="B69" s="941" t="s">
        <v>537</v>
      </c>
      <c r="C69" s="942"/>
      <c r="D69" s="942"/>
      <c r="E69" s="942"/>
      <c r="F69" s="942"/>
      <c r="G69" s="942"/>
      <c r="H69" s="942"/>
      <c r="I69" s="942"/>
      <c r="J69" s="942"/>
      <c r="K69" s="942"/>
      <c r="L69" s="942"/>
      <c r="M69" s="942"/>
      <c r="N69" s="942"/>
      <c r="O69" s="942"/>
      <c r="P69" s="943"/>
      <c r="Q69" s="944">
        <v>312</v>
      </c>
      <c r="R69" s="938"/>
      <c r="S69" s="938"/>
      <c r="T69" s="938"/>
      <c r="U69" s="938"/>
      <c r="V69" s="938">
        <v>191</v>
      </c>
      <c r="W69" s="938"/>
      <c r="X69" s="938"/>
      <c r="Y69" s="938"/>
      <c r="Z69" s="938"/>
      <c r="AA69" s="938">
        <v>121</v>
      </c>
      <c r="AB69" s="938"/>
      <c r="AC69" s="938"/>
      <c r="AD69" s="938"/>
      <c r="AE69" s="938"/>
      <c r="AF69" s="938">
        <v>122</v>
      </c>
      <c r="AG69" s="938"/>
      <c r="AH69" s="938"/>
      <c r="AI69" s="938"/>
      <c r="AJ69" s="938"/>
      <c r="AK69" s="938">
        <v>57</v>
      </c>
      <c r="AL69" s="938"/>
      <c r="AM69" s="938"/>
      <c r="AN69" s="938"/>
      <c r="AO69" s="938"/>
      <c r="AP69" s="938" t="s">
        <v>490</v>
      </c>
      <c r="AQ69" s="938"/>
      <c r="AR69" s="938"/>
      <c r="AS69" s="938"/>
      <c r="AT69" s="938"/>
      <c r="AU69" s="938" t="s">
        <v>490</v>
      </c>
      <c r="AV69" s="938"/>
      <c r="AW69" s="938"/>
      <c r="AX69" s="938"/>
      <c r="AY69" s="938"/>
      <c r="AZ69" s="939"/>
      <c r="BA69" s="939"/>
      <c r="BB69" s="939"/>
      <c r="BC69" s="939"/>
      <c r="BD69" s="940"/>
      <c r="BE69" s="177"/>
      <c r="BF69" s="177"/>
      <c r="BG69" s="177"/>
      <c r="BH69" s="177"/>
      <c r="BI69" s="177"/>
      <c r="BJ69" s="177"/>
      <c r="BK69" s="177"/>
      <c r="BL69" s="177"/>
      <c r="BM69" s="177"/>
      <c r="BN69" s="177"/>
      <c r="BO69" s="177"/>
      <c r="BP69" s="177"/>
      <c r="BQ69" s="174">
        <v>63</v>
      </c>
      <c r="BR69" s="179"/>
      <c r="BS69" s="920"/>
      <c r="BT69" s="921"/>
      <c r="BU69" s="921"/>
      <c r="BV69" s="921"/>
      <c r="BW69" s="921"/>
      <c r="BX69" s="921"/>
      <c r="BY69" s="921"/>
      <c r="BZ69" s="921"/>
      <c r="CA69" s="921"/>
      <c r="CB69" s="921"/>
      <c r="CC69" s="921"/>
      <c r="CD69" s="921"/>
      <c r="CE69" s="921"/>
      <c r="CF69" s="921"/>
      <c r="CG69" s="922"/>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08"/>
      <c r="DW69" s="909"/>
      <c r="DX69" s="909"/>
      <c r="DY69" s="909"/>
      <c r="DZ69" s="910"/>
      <c r="EA69" s="158"/>
    </row>
    <row r="70" spans="1:131" s="159" customFormat="1" ht="26.25" customHeight="1" x14ac:dyDescent="0.15">
      <c r="A70" s="173">
        <v>3</v>
      </c>
      <c r="B70" s="941" t="s">
        <v>538</v>
      </c>
      <c r="C70" s="942"/>
      <c r="D70" s="942"/>
      <c r="E70" s="942"/>
      <c r="F70" s="942"/>
      <c r="G70" s="942"/>
      <c r="H70" s="942"/>
      <c r="I70" s="942"/>
      <c r="J70" s="942"/>
      <c r="K70" s="942"/>
      <c r="L70" s="942"/>
      <c r="M70" s="942"/>
      <c r="N70" s="942"/>
      <c r="O70" s="942"/>
      <c r="P70" s="943"/>
      <c r="Q70" s="944">
        <v>17305</v>
      </c>
      <c r="R70" s="938"/>
      <c r="S70" s="938"/>
      <c r="T70" s="938"/>
      <c r="U70" s="938"/>
      <c r="V70" s="938">
        <v>17110</v>
      </c>
      <c r="W70" s="938"/>
      <c r="X70" s="938"/>
      <c r="Y70" s="938"/>
      <c r="Z70" s="938"/>
      <c r="AA70" s="938">
        <v>195</v>
      </c>
      <c r="AB70" s="938"/>
      <c r="AC70" s="938"/>
      <c r="AD70" s="938"/>
      <c r="AE70" s="938"/>
      <c r="AF70" s="938">
        <v>195</v>
      </c>
      <c r="AG70" s="938"/>
      <c r="AH70" s="938"/>
      <c r="AI70" s="938"/>
      <c r="AJ70" s="938"/>
      <c r="AK70" s="938">
        <v>664</v>
      </c>
      <c r="AL70" s="938"/>
      <c r="AM70" s="938"/>
      <c r="AN70" s="938"/>
      <c r="AO70" s="938"/>
      <c r="AP70" s="938" t="s">
        <v>490</v>
      </c>
      <c r="AQ70" s="938"/>
      <c r="AR70" s="938"/>
      <c r="AS70" s="938"/>
      <c r="AT70" s="938"/>
      <c r="AU70" s="938" t="s">
        <v>490</v>
      </c>
      <c r="AV70" s="938"/>
      <c r="AW70" s="938"/>
      <c r="AX70" s="938"/>
      <c r="AY70" s="938"/>
      <c r="AZ70" s="939"/>
      <c r="BA70" s="939"/>
      <c r="BB70" s="939"/>
      <c r="BC70" s="939"/>
      <c r="BD70" s="940"/>
      <c r="BE70" s="177"/>
      <c r="BF70" s="177"/>
      <c r="BG70" s="177"/>
      <c r="BH70" s="177"/>
      <c r="BI70" s="177"/>
      <c r="BJ70" s="177"/>
      <c r="BK70" s="177"/>
      <c r="BL70" s="177"/>
      <c r="BM70" s="177"/>
      <c r="BN70" s="177"/>
      <c r="BO70" s="177"/>
      <c r="BP70" s="177"/>
      <c r="BQ70" s="174">
        <v>64</v>
      </c>
      <c r="BR70" s="179"/>
      <c r="BS70" s="920"/>
      <c r="BT70" s="921"/>
      <c r="BU70" s="921"/>
      <c r="BV70" s="921"/>
      <c r="BW70" s="921"/>
      <c r="BX70" s="921"/>
      <c r="BY70" s="921"/>
      <c r="BZ70" s="921"/>
      <c r="CA70" s="921"/>
      <c r="CB70" s="921"/>
      <c r="CC70" s="921"/>
      <c r="CD70" s="921"/>
      <c r="CE70" s="921"/>
      <c r="CF70" s="921"/>
      <c r="CG70" s="922"/>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08"/>
      <c r="DW70" s="909"/>
      <c r="DX70" s="909"/>
      <c r="DY70" s="909"/>
      <c r="DZ70" s="910"/>
      <c r="EA70" s="158"/>
    </row>
    <row r="71" spans="1:131" s="159" customFormat="1" ht="26.25" customHeight="1" x14ac:dyDescent="0.15">
      <c r="A71" s="173">
        <v>4</v>
      </c>
      <c r="B71" s="941" t="s">
        <v>539</v>
      </c>
      <c r="C71" s="942"/>
      <c r="D71" s="942"/>
      <c r="E71" s="942"/>
      <c r="F71" s="942"/>
      <c r="G71" s="942"/>
      <c r="H71" s="942"/>
      <c r="I71" s="942"/>
      <c r="J71" s="942"/>
      <c r="K71" s="942"/>
      <c r="L71" s="942"/>
      <c r="M71" s="942"/>
      <c r="N71" s="942"/>
      <c r="O71" s="942"/>
      <c r="P71" s="943"/>
      <c r="Q71" s="944">
        <v>8633</v>
      </c>
      <c r="R71" s="938"/>
      <c r="S71" s="938"/>
      <c r="T71" s="938"/>
      <c r="U71" s="938"/>
      <c r="V71" s="938">
        <v>8460</v>
      </c>
      <c r="W71" s="938"/>
      <c r="X71" s="938"/>
      <c r="Y71" s="938"/>
      <c r="Z71" s="938"/>
      <c r="AA71" s="938">
        <v>173</v>
      </c>
      <c r="AB71" s="938"/>
      <c r="AC71" s="938"/>
      <c r="AD71" s="938"/>
      <c r="AE71" s="938"/>
      <c r="AF71" s="938">
        <v>1993</v>
      </c>
      <c r="AG71" s="938"/>
      <c r="AH71" s="938"/>
      <c r="AI71" s="938"/>
      <c r="AJ71" s="938"/>
      <c r="AK71" s="938">
        <v>28</v>
      </c>
      <c r="AL71" s="938"/>
      <c r="AM71" s="938"/>
      <c r="AN71" s="938"/>
      <c r="AO71" s="938"/>
      <c r="AP71" s="938" t="s">
        <v>490</v>
      </c>
      <c r="AQ71" s="938"/>
      <c r="AR71" s="938"/>
      <c r="AS71" s="938"/>
      <c r="AT71" s="938"/>
      <c r="AU71" s="938" t="s">
        <v>490</v>
      </c>
      <c r="AV71" s="938"/>
      <c r="AW71" s="938"/>
      <c r="AX71" s="938"/>
      <c r="AY71" s="938"/>
      <c r="AZ71" s="939"/>
      <c r="BA71" s="939"/>
      <c r="BB71" s="939"/>
      <c r="BC71" s="939"/>
      <c r="BD71" s="940"/>
      <c r="BE71" s="177"/>
      <c r="BF71" s="177"/>
      <c r="BG71" s="177"/>
      <c r="BH71" s="177"/>
      <c r="BI71" s="177"/>
      <c r="BJ71" s="177"/>
      <c r="BK71" s="177"/>
      <c r="BL71" s="177"/>
      <c r="BM71" s="177"/>
      <c r="BN71" s="177"/>
      <c r="BO71" s="177"/>
      <c r="BP71" s="177"/>
      <c r="BQ71" s="174">
        <v>65</v>
      </c>
      <c r="BR71" s="179"/>
      <c r="BS71" s="920"/>
      <c r="BT71" s="921"/>
      <c r="BU71" s="921"/>
      <c r="BV71" s="921"/>
      <c r="BW71" s="921"/>
      <c r="BX71" s="921"/>
      <c r="BY71" s="921"/>
      <c r="BZ71" s="921"/>
      <c r="CA71" s="921"/>
      <c r="CB71" s="921"/>
      <c r="CC71" s="921"/>
      <c r="CD71" s="921"/>
      <c r="CE71" s="921"/>
      <c r="CF71" s="921"/>
      <c r="CG71" s="922"/>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08"/>
      <c r="DW71" s="909"/>
      <c r="DX71" s="909"/>
      <c r="DY71" s="909"/>
      <c r="DZ71" s="910"/>
      <c r="EA71" s="158"/>
    </row>
    <row r="72" spans="1:131" s="159" customFormat="1" ht="26.25" customHeight="1" x14ac:dyDescent="0.15">
      <c r="A72" s="173">
        <v>5</v>
      </c>
      <c r="B72" s="941" t="s">
        <v>540</v>
      </c>
      <c r="C72" s="942"/>
      <c r="D72" s="942"/>
      <c r="E72" s="942"/>
      <c r="F72" s="942"/>
      <c r="G72" s="942"/>
      <c r="H72" s="942"/>
      <c r="I72" s="942"/>
      <c r="J72" s="942"/>
      <c r="K72" s="942"/>
      <c r="L72" s="942"/>
      <c r="M72" s="942"/>
      <c r="N72" s="942"/>
      <c r="O72" s="942"/>
      <c r="P72" s="943"/>
      <c r="Q72" s="944">
        <v>10042</v>
      </c>
      <c r="R72" s="938"/>
      <c r="S72" s="938"/>
      <c r="T72" s="938"/>
      <c r="U72" s="938"/>
      <c r="V72" s="938">
        <v>9586</v>
      </c>
      <c r="W72" s="938"/>
      <c r="X72" s="938"/>
      <c r="Y72" s="938"/>
      <c r="Z72" s="938"/>
      <c r="AA72" s="938">
        <v>456</v>
      </c>
      <c r="AB72" s="938"/>
      <c r="AC72" s="938"/>
      <c r="AD72" s="938"/>
      <c r="AE72" s="938"/>
      <c r="AF72" s="938">
        <v>456</v>
      </c>
      <c r="AG72" s="938"/>
      <c r="AH72" s="938"/>
      <c r="AI72" s="938"/>
      <c r="AJ72" s="938"/>
      <c r="AK72" s="938" t="s">
        <v>490</v>
      </c>
      <c r="AL72" s="938"/>
      <c r="AM72" s="938"/>
      <c r="AN72" s="938"/>
      <c r="AO72" s="938"/>
      <c r="AP72" s="938">
        <v>253</v>
      </c>
      <c r="AQ72" s="938"/>
      <c r="AR72" s="938"/>
      <c r="AS72" s="938"/>
      <c r="AT72" s="938"/>
      <c r="AU72" s="938">
        <v>12</v>
      </c>
      <c r="AV72" s="938"/>
      <c r="AW72" s="938"/>
      <c r="AX72" s="938"/>
      <c r="AY72" s="938"/>
      <c r="AZ72" s="939"/>
      <c r="BA72" s="939"/>
      <c r="BB72" s="939"/>
      <c r="BC72" s="939"/>
      <c r="BD72" s="940"/>
      <c r="BE72" s="177"/>
      <c r="BF72" s="177"/>
      <c r="BG72" s="177"/>
      <c r="BH72" s="177"/>
      <c r="BI72" s="177"/>
      <c r="BJ72" s="177"/>
      <c r="BK72" s="177"/>
      <c r="BL72" s="177"/>
      <c r="BM72" s="177"/>
      <c r="BN72" s="177"/>
      <c r="BO72" s="177"/>
      <c r="BP72" s="177"/>
      <c r="BQ72" s="174">
        <v>66</v>
      </c>
      <c r="BR72" s="179"/>
      <c r="BS72" s="920"/>
      <c r="BT72" s="921"/>
      <c r="BU72" s="921"/>
      <c r="BV72" s="921"/>
      <c r="BW72" s="921"/>
      <c r="BX72" s="921"/>
      <c r="BY72" s="921"/>
      <c r="BZ72" s="921"/>
      <c r="CA72" s="921"/>
      <c r="CB72" s="921"/>
      <c r="CC72" s="921"/>
      <c r="CD72" s="921"/>
      <c r="CE72" s="921"/>
      <c r="CF72" s="921"/>
      <c r="CG72" s="922"/>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08"/>
      <c r="DW72" s="909"/>
      <c r="DX72" s="909"/>
      <c r="DY72" s="909"/>
      <c r="DZ72" s="910"/>
      <c r="EA72" s="158"/>
    </row>
    <row r="73" spans="1:131" s="159" customFormat="1" ht="26.25" customHeight="1" x14ac:dyDescent="0.15">
      <c r="A73" s="173">
        <v>6</v>
      </c>
      <c r="B73" s="941" t="s">
        <v>541</v>
      </c>
      <c r="C73" s="942"/>
      <c r="D73" s="942"/>
      <c r="E73" s="942"/>
      <c r="F73" s="942"/>
      <c r="G73" s="942"/>
      <c r="H73" s="942"/>
      <c r="I73" s="942"/>
      <c r="J73" s="942"/>
      <c r="K73" s="942"/>
      <c r="L73" s="942"/>
      <c r="M73" s="942"/>
      <c r="N73" s="942"/>
      <c r="O73" s="942"/>
      <c r="P73" s="943"/>
      <c r="Q73" s="944">
        <v>262</v>
      </c>
      <c r="R73" s="938"/>
      <c r="S73" s="938"/>
      <c r="T73" s="938"/>
      <c r="U73" s="938"/>
      <c r="V73" s="938">
        <v>243</v>
      </c>
      <c r="W73" s="938"/>
      <c r="X73" s="938"/>
      <c r="Y73" s="938"/>
      <c r="Z73" s="938"/>
      <c r="AA73" s="938">
        <v>18</v>
      </c>
      <c r="AB73" s="938"/>
      <c r="AC73" s="938"/>
      <c r="AD73" s="938"/>
      <c r="AE73" s="938"/>
      <c r="AF73" s="938">
        <v>18</v>
      </c>
      <c r="AG73" s="938"/>
      <c r="AH73" s="938"/>
      <c r="AI73" s="938"/>
      <c r="AJ73" s="938"/>
      <c r="AK73" s="938" t="s">
        <v>490</v>
      </c>
      <c r="AL73" s="938"/>
      <c r="AM73" s="938"/>
      <c r="AN73" s="938"/>
      <c r="AO73" s="938"/>
      <c r="AP73" s="938" t="s">
        <v>490</v>
      </c>
      <c r="AQ73" s="938"/>
      <c r="AR73" s="938"/>
      <c r="AS73" s="938"/>
      <c r="AT73" s="938"/>
      <c r="AU73" s="938" t="s">
        <v>490</v>
      </c>
      <c r="AV73" s="938"/>
      <c r="AW73" s="938"/>
      <c r="AX73" s="938"/>
      <c r="AY73" s="938"/>
      <c r="AZ73" s="939"/>
      <c r="BA73" s="939"/>
      <c r="BB73" s="939"/>
      <c r="BC73" s="939"/>
      <c r="BD73" s="940"/>
      <c r="BE73" s="177"/>
      <c r="BF73" s="177"/>
      <c r="BG73" s="177"/>
      <c r="BH73" s="177"/>
      <c r="BI73" s="177"/>
      <c r="BJ73" s="177"/>
      <c r="BK73" s="177"/>
      <c r="BL73" s="177"/>
      <c r="BM73" s="177"/>
      <c r="BN73" s="177"/>
      <c r="BO73" s="177"/>
      <c r="BP73" s="177"/>
      <c r="BQ73" s="174">
        <v>67</v>
      </c>
      <c r="BR73" s="179"/>
      <c r="BS73" s="920"/>
      <c r="BT73" s="921"/>
      <c r="BU73" s="921"/>
      <c r="BV73" s="921"/>
      <c r="BW73" s="921"/>
      <c r="BX73" s="921"/>
      <c r="BY73" s="921"/>
      <c r="BZ73" s="921"/>
      <c r="CA73" s="921"/>
      <c r="CB73" s="921"/>
      <c r="CC73" s="921"/>
      <c r="CD73" s="921"/>
      <c r="CE73" s="921"/>
      <c r="CF73" s="921"/>
      <c r="CG73" s="922"/>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08"/>
      <c r="DW73" s="909"/>
      <c r="DX73" s="909"/>
      <c r="DY73" s="909"/>
      <c r="DZ73" s="910"/>
      <c r="EA73" s="158"/>
    </row>
    <row r="74" spans="1:131" s="159" customFormat="1" ht="26.25" customHeight="1" x14ac:dyDescent="0.15">
      <c r="A74" s="173">
        <v>7</v>
      </c>
      <c r="B74" s="941" t="s">
        <v>542</v>
      </c>
      <c r="C74" s="942"/>
      <c r="D74" s="942"/>
      <c r="E74" s="942"/>
      <c r="F74" s="942"/>
      <c r="G74" s="942"/>
      <c r="H74" s="942"/>
      <c r="I74" s="942"/>
      <c r="J74" s="942"/>
      <c r="K74" s="942"/>
      <c r="L74" s="942"/>
      <c r="M74" s="942"/>
      <c r="N74" s="942"/>
      <c r="O74" s="942"/>
      <c r="P74" s="943"/>
      <c r="Q74" s="944">
        <v>6959</v>
      </c>
      <c r="R74" s="938">
        <v>6933</v>
      </c>
      <c r="S74" s="938">
        <v>6933</v>
      </c>
      <c r="T74" s="938">
        <v>6933</v>
      </c>
      <c r="U74" s="938">
        <v>6933</v>
      </c>
      <c r="V74" s="938">
        <v>6856</v>
      </c>
      <c r="W74" s="938">
        <v>6850</v>
      </c>
      <c r="X74" s="938">
        <v>6850</v>
      </c>
      <c r="Y74" s="938">
        <v>6850</v>
      </c>
      <c r="Z74" s="938">
        <v>6850</v>
      </c>
      <c r="AA74" s="938">
        <v>103</v>
      </c>
      <c r="AB74" s="938">
        <v>82</v>
      </c>
      <c r="AC74" s="938">
        <v>82</v>
      </c>
      <c r="AD74" s="938">
        <v>82</v>
      </c>
      <c r="AE74" s="938">
        <v>82</v>
      </c>
      <c r="AF74" s="938">
        <v>103</v>
      </c>
      <c r="AG74" s="938">
        <v>82</v>
      </c>
      <c r="AH74" s="938">
        <v>82</v>
      </c>
      <c r="AI74" s="938">
        <v>82</v>
      </c>
      <c r="AJ74" s="938">
        <v>82</v>
      </c>
      <c r="AK74" s="938">
        <v>2441</v>
      </c>
      <c r="AL74" s="938">
        <v>2485</v>
      </c>
      <c r="AM74" s="938">
        <v>2485</v>
      </c>
      <c r="AN74" s="938">
        <v>2485</v>
      </c>
      <c r="AO74" s="938">
        <v>2485</v>
      </c>
      <c r="AP74" s="938" t="s">
        <v>490</v>
      </c>
      <c r="AQ74" s="938"/>
      <c r="AR74" s="938"/>
      <c r="AS74" s="938"/>
      <c r="AT74" s="938"/>
      <c r="AU74" s="938" t="s">
        <v>490</v>
      </c>
      <c r="AV74" s="938"/>
      <c r="AW74" s="938"/>
      <c r="AX74" s="938"/>
      <c r="AY74" s="938"/>
      <c r="AZ74" s="939"/>
      <c r="BA74" s="939"/>
      <c r="BB74" s="939"/>
      <c r="BC74" s="939"/>
      <c r="BD74" s="940"/>
      <c r="BE74" s="177"/>
      <c r="BF74" s="177"/>
      <c r="BG74" s="177"/>
      <c r="BH74" s="177"/>
      <c r="BI74" s="177"/>
      <c r="BJ74" s="177"/>
      <c r="BK74" s="177"/>
      <c r="BL74" s="177"/>
      <c r="BM74" s="177"/>
      <c r="BN74" s="177"/>
      <c r="BO74" s="177"/>
      <c r="BP74" s="177"/>
      <c r="BQ74" s="174">
        <v>68</v>
      </c>
      <c r="BR74" s="179"/>
      <c r="BS74" s="920"/>
      <c r="BT74" s="921"/>
      <c r="BU74" s="921"/>
      <c r="BV74" s="921"/>
      <c r="BW74" s="921"/>
      <c r="BX74" s="921"/>
      <c r="BY74" s="921"/>
      <c r="BZ74" s="921"/>
      <c r="CA74" s="921"/>
      <c r="CB74" s="921"/>
      <c r="CC74" s="921"/>
      <c r="CD74" s="921"/>
      <c r="CE74" s="921"/>
      <c r="CF74" s="921"/>
      <c r="CG74" s="922"/>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08"/>
      <c r="DW74" s="909"/>
      <c r="DX74" s="909"/>
      <c r="DY74" s="909"/>
      <c r="DZ74" s="910"/>
      <c r="EA74" s="158"/>
    </row>
    <row r="75" spans="1:131" s="159" customFormat="1" ht="26.25" customHeight="1" x14ac:dyDescent="0.15">
      <c r="A75" s="173">
        <v>8</v>
      </c>
      <c r="B75" s="941" t="s">
        <v>543</v>
      </c>
      <c r="C75" s="942"/>
      <c r="D75" s="942"/>
      <c r="E75" s="942"/>
      <c r="F75" s="942"/>
      <c r="G75" s="942"/>
      <c r="H75" s="942"/>
      <c r="I75" s="942"/>
      <c r="J75" s="942"/>
      <c r="K75" s="942"/>
      <c r="L75" s="942"/>
      <c r="M75" s="942"/>
      <c r="N75" s="942"/>
      <c r="O75" s="942"/>
      <c r="P75" s="943"/>
      <c r="Q75" s="945">
        <v>1424517</v>
      </c>
      <c r="R75" s="946">
        <v>1385861</v>
      </c>
      <c r="S75" s="946">
        <v>1385861</v>
      </c>
      <c r="T75" s="946">
        <v>1385861</v>
      </c>
      <c r="U75" s="947">
        <v>1385861</v>
      </c>
      <c r="V75" s="948">
        <v>1354325</v>
      </c>
      <c r="W75" s="946">
        <v>1346246</v>
      </c>
      <c r="X75" s="946">
        <v>1346246</v>
      </c>
      <c r="Y75" s="946">
        <v>1346246</v>
      </c>
      <c r="Z75" s="947">
        <v>1346246</v>
      </c>
      <c r="AA75" s="948">
        <v>70191</v>
      </c>
      <c r="AB75" s="946">
        <v>39615</v>
      </c>
      <c r="AC75" s="946">
        <v>39615</v>
      </c>
      <c r="AD75" s="946">
        <v>39615</v>
      </c>
      <c r="AE75" s="947">
        <v>39615</v>
      </c>
      <c r="AF75" s="948">
        <v>70191</v>
      </c>
      <c r="AG75" s="946">
        <v>39615</v>
      </c>
      <c r="AH75" s="946">
        <v>39615</v>
      </c>
      <c r="AI75" s="946">
        <v>39615</v>
      </c>
      <c r="AJ75" s="947">
        <v>39615</v>
      </c>
      <c r="AK75" s="948">
        <v>20230</v>
      </c>
      <c r="AL75" s="946">
        <v>13582</v>
      </c>
      <c r="AM75" s="946">
        <v>13582</v>
      </c>
      <c r="AN75" s="946">
        <v>13582</v>
      </c>
      <c r="AO75" s="947">
        <v>13582</v>
      </c>
      <c r="AP75" s="948" t="s">
        <v>490</v>
      </c>
      <c r="AQ75" s="946"/>
      <c r="AR75" s="946"/>
      <c r="AS75" s="946"/>
      <c r="AT75" s="947"/>
      <c r="AU75" s="948" t="s">
        <v>490</v>
      </c>
      <c r="AV75" s="946"/>
      <c r="AW75" s="946"/>
      <c r="AX75" s="946"/>
      <c r="AY75" s="947"/>
      <c r="AZ75" s="939"/>
      <c r="BA75" s="939"/>
      <c r="BB75" s="939"/>
      <c r="BC75" s="939"/>
      <c r="BD75" s="940"/>
      <c r="BE75" s="177"/>
      <c r="BF75" s="177"/>
      <c r="BG75" s="177"/>
      <c r="BH75" s="177"/>
      <c r="BI75" s="177"/>
      <c r="BJ75" s="177"/>
      <c r="BK75" s="177"/>
      <c r="BL75" s="177"/>
      <c r="BM75" s="177"/>
      <c r="BN75" s="177"/>
      <c r="BO75" s="177"/>
      <c r="BP75" s="177"/>
      <c r="BQ75" s="174">
        <v>69</v>
      </c>
      <c r="BR75" s="179"/>
      <c r="BS75" s="920"/>
      <c r="BT75" s="921"/>
      <c r="BU75" s="921"/>
      <c r="BV75" s="921"/>
      <c r="BW75" s="921"/>
      <c r="BX75" s="921"/>
      <c r="BY75" s="921"/>
      <c r="BZ75" s="921"/>
      <c r="CA75" s="921"/>
      <c r="CB75" s="921"/>
      <c r="CC75" s="921"/>
      <c r="CD75" s="921"/>
      <c r="CE75" s="921"/>
      <c r="CF75" s="921"/>
      <c r="CG75" s="922"/>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08"/>
      <c r="DW75" s="909"/>
      <c r="DX75" s="909"/>
      <c r="DY75" s="909"/>
      <c r="DZ75" s="910"/>
      <c r="EA75" s="158"/>
    </row>
    <row r="76" spans="1:131" s="159" customFormat="1" ht="26.25" customHeight="1" x14ac:dyDescent="0.15">
      <c r="A76" s="173">
        <v>9</v>
      </c>
      <c r="B76" s="941" t="s">
        <v>544</v>
      </c>
      <c r="C76" s="942"/>
      <c r="D76" s="942"/>
      <c r="E76" s="942"/>
      <c r="F76" s="942"/>
      <c r="G76" s="942"/>
      <c r="H76" s="942"/>
      <c r="I76" s="942"/>
      <c r="J76" s="942"/>
      <c r="K76" s="942"/>
      <c r="L76" s="942"/>
      <c r="M76" s="942"/>
      <c r="N76" s="942"/>
      <c r="O76" s="942"/>
      <c r="P76" s="943"/>
      <c r="Q76" s="945">
        <v>1394</v>
      </c>
      <c r="R76" s="946"/>
      <c r="S76" s="946"/>
      <c r="T76" s="946"/>
      <c r="U76" s="947"/>
      <c r="V76" s="948">
        <v>1212</v>
      </c>
      <c r="W76" s="946"/>
      <c r="X76" s="946"/>
      <c r="Y76" s="946"/>
      <c r="Z76" s="947"/>
      <c r="AA76" s="948">
        <v>182</v>
      </c>
      <c r="AB76" s="946"/>
      <c r="AC76" s="946"/>
      <c r="AD76" s="946"/>
      <c r="AE76" s="947"/>
      <c r="AF76" s="948">
        <v>182</v>
      </c>
      <c r="AG76" s="946"/>
      <c r="AH76" s="946"/>
      <c r="AI76" s="946"/>
      <c r="AJ76" s="947"/>
      <c r="AK76" s="948" t="s">
        <v>490</v>
      </c>
      <c r="AL76" s="946"/>
      <c r="AM76" s="946"/>
      <c r="AN76" s="946"/>
      <c r="AO76" s="947"/>
      <c r="AP76" s="948">
        <v>11441</v>
      </c>
      <c r="AQ76" s="946"/>
      <c r="AR76" s="946"/>
      <c r="AS76" s="946"/>
      <c r="AT76" s="947"/>
      <c r="AU76" s="948">
        <v>3814</v>
      </c>
      <c r="AV76" s="946"/>
      <c r="AW76" s="946"/>
      <c r="AX76" s="946"/>
      <c r="AY76" s="947"/>
      <c r="AZ76" s="939"/>
      <c r="BA76" s="939"/>
      <c r="BB76" s="939"/>
      <c r="BC76" s="939"/>
      <c r="BD76" s="940"/>
      <c r="BE76" s="177"/>
      <c r="BF76" s="177"/>
      <c r="BG76" s="177"/>
      <c r="BH76" s="177"/>
      <c r="BI76" s="177"/>
      <c r="BJ76" s="177"/>
      <c r="BK76" s="177"/>
      <c r="BL76" s="177"/>
      <c r="BM76" s="177"/>
      <c r="BN76" s="177"/>
      <c r="BO76" s="177"/>
      <c r="BP76" s="177"/>
      <c r="BQ76" s="174">
        <v>70</v>
      </c>
      <c r="BR76" s="179"/>
      <c r="BS76" s="920"/>
      <c r="BT76" s="921"/>
      <c r="BU76" s="921"/>
      <c r="BV76" s="921"/>
      <c r="BW76" s="921"/>
      <c r="BX76" s="921"/>
      <c r="BY76" s="921"/>
      <c r="BZ76" s="921"/>
      <c r="CA76" s="921"/>
      <c r="CB76" s="921"/>
      <c r="CC76" s="921"/>
      <c r="CD76" s="921"/>
      <c r="CE76" s="921"/>
      <c r="CF76" s="921"/>
      <c r="CG76" s="922"/>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08"/>
      <c r="DW76" s="909"/>
      <c r="DX76" s="909"/>
      <c r="DY76" s="909"/>
      <c r="DZ76" s="910"/>
      <c r="EA76" s="158"/>
    </row>
    <row r="77" spans="1:131" s="159" customFormat="1" ht="26.25" customHeight="1" x14ac:dyDescent="0.15">
      <c r="A77" s="173">
        <v>10</v>
      </c>
      <c r="B77" s="941"/>
      <c r="C77" s="942"/>
      <c r="D77" s="942"/>
      <c r="E77" s="942"/>
      <c r="F77" s="942"/>
      <c r="G77" s="942"/>
      <c r="H77" s="942"/>
      <c r="I77" s="942"/>
      <c r="J77" s="942"/>
      <c r="K77" s="942"/>
      <c r="L77" s="942"/>
      <c r="M77" s="942"/>
      <c r="N77" s="942"/>
      <c r="O77" s="942"/>
      <c r="P77" s="943"/>
      <c r="Q77" s="945"/>
      <c r="R77" s="946"/>
      <c r="S77" s="946"/>
      <c r="T77" s="946"/>
      <c r="U77" s="947"/>
      <c r="V77" s="948"/>
      <c r="W77" s="946"/>
      <c r="X77" s="946"/>
      <c r="Y77" s="946"/>
      <c r="Z77" s="947"/>
      <c r="AA77" s="948"/>
      <c r="AB77" s="946"/>
      <c r="AC77" s="946"/>
      <c r="AD77" s="946"/>
      <c r="AE77" s="947"/>
      <c r="AF77" s="948"/>
      <c r="AG77" s="946"/>
      <c r="AH77" s="946"/>
      <c r="AI77" s="946"/>
      <c r="AJ77" s="947"/>
      <c r="AK77" s="948"/>
      <c r="AL77" s="946"/>
      <c r="AM77" s="946"/>
      <c r="AN77" s="946"/>
      <c r="AO77" s="947"/>
      <c r="AP77" s="948"/>
      <c r="AQ77" s="946"/>
      <c r="AR77" s="946"/>
      <c r="AS77" s="946"/>
      <c r="AT77" s="947"/>
      <c r="AU77" s="948"/>
      <c r="AV77" s="946"/>
      <c r="AW77" s="946"/>
      <c r="AX77" s="946"/>
      <c r="AY77" s="947"/>
      <c r="AZ77" s="939"/>
      <c r="BA77" s="939"/>
      <c r="BB77" s="939"/>
      <c r="BC77" s="939"/>
      <c r="BD77" s="940"/>
      <c r="BE77" s="177"/>
      <c r="BF77" s="177"/>
      <c r="BG77" s="177"/>
      <c r="BH77" s="177"/>
      <c r="BI77" s="177"/>
      <c r="BJ77" s="177"/>
      <c r="BK77" s="177"/>
      <c r="BL77" s="177"/>
      <c r="BM77" s="177"/>
      <c r="BN77" s="177"/>
      <c r="BO77" s="177"/>
      <c r="BP77" s="177"/>
      <c r="BQ77" s="174">
        <v>71</v>
      </c>
      <c r="BR77" s="179"/>
      <c r="BS77" s="920"/>
      <c r="BT77" s="921"/>
      <c r="BU77" s="921"/>
      <c r="BV77" s="921"/>
      <c r="BW77" s="921"/>
      <c r="BX77" s="921"/>
      <c r="BY77" s="921"/>
      <c r="BZ77" s="921"/>
      <c r="CA77" s="921"/>
      <c r="CB77" s="921"/>
      <c r="CC77" s="921"/>
      <c r="CD77" s="921"/>
      <c r="CE77" s="921"/>
      <c r="CF77" s="921"/>
      <c r="CG77" s="922"/>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08"/>
      <c r="DW77" s="909"/>
      <c r="DX77" s="909"/>
      <c r="DY77" s="909"/>
      <c r="DZ77" s="910"/>
      <c r="EA77" s="158"/>
    </row>
    <row r="78" spans="1:131" s="159" customFormat="1" ht="26.25" customHeight="1" x14ac:dyDescent="0.15">
      <c r="A78" s="173">
        <v>11</v>
      </c>
      <c r="B78" s="941"/>
      <c r="C78" s="942"/>
      <c r="D78" s="942"/>
      <c r="E78" s="942"/>
      <c r="F78" s="942"/>
      <c r="G78" s="942"/>
      <c r="H78" s="942"/>
      <c r="I78" s="942"/>
      <c r="J78" s="942"/>
      <c r="K78" s="942"/>
      <c r="L78" s="942"/>
      <c r="M78" s="942"/>
      <c r="N78" s="942"/>
      <c r="O78" s="942"/>
      <c r="P78" s="943"/>
      <c r="Q78" s="944"/>
      <c r="R78" s="938"/>
      <c r="S78" s="938"/>
      <c r="T78" s="938"/>
      <c r="U78" s="938"/>
      <c r="V78" s="938"/>
      <c r="W78" s="938"/>
      <c r="X78" s="938"/>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c r="AU78" s="938"/>
      <c r="AV78" s="938"/>
      <c r="AW78" s="938"/>
      <c r="AX78" s="938"/>
      <c r="AY78" s="938"/>
      <c r="AZ78" s="939"/>
      <c r="BA78" s="939"/>
      <c r="BB78" s="939"/>
      <c r="BC78" s="939"/>
      <c r="BD78" s="940"/>
      <c r="BE78" s="177"/>
      <c r="BF78" s="177"/>
      <c r="BG78" s="177"/>
      <c r="BH78" s="177"/>
      <c r="BI78" s="177"/>
      <c r="BJ78" s="180"/>
      <c r="BK78" s="180"/>
      <c r="BL78" s="180"/>
      <c r="BM78" s="180"/>
      <c r="BN78" s="180"/>
      <c r="BO78" s="177"/>
      <c r="BP78" s="177"/>
      <c r="BQ78" s="174">
        <v>72</v>
      </c>
      <c r="BR78" s="179"/>
      <c r="BS78" s="920"/>
      <c r="BT78" s="921"/>
      <c r="BU78" s="921"/>
      <c r="BV78" s="921"/>
      <c r="BW78" s="921"/>
      <c r="BX78" s="921"/>
      <c r="BY78" s="921"/>
      <c r="BZ78" s="921"/>
      <c r="CA78" s="921"/>
      <c r="CB78" s="921"/>
      <c r="CC78" s="921"/>
      <c r="CD78" s="921"/>
      <c r="CE78" s="921"/>
      <c r="CF78" s="921"/>
      <c r="CG78" s="922"/>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08"/>
      <c r="DW78" s="909"/>
      <c r="DX78" s="909"/>
      <c r="DY78" s="909"/>
      <c r="DZ78" s="910"/>
      <c r="EA78" s="158"/>
    </row>
    <row r="79" spans="1:131" s="159" customFormat="1" ht="26.25" customHeight="1" x14ac:dyDescent="0.15">
      <c r="A79" s="173">
        <v>12</v>
      </c>
      <c r="B79" s="941"/>
      <c r="C79" s="942"/>
      <c r="D79" s="942"/>
      <c r="E79" s="942"/>
      <c r="F79" s="942"/>
      <c r="G79" s="942"/>
      <c r="H79" s="942"/>
      <c r="I79" s="942"/>
      <c r="J79" s="942"/>
      <c r="K79" s="942"/>
      <c r="L79" s="942"/>
      <c r="M79" s="942"/>
      <c r="N79" s="942"/>
      <c r="O79" s="942"/>
      <c r="P79" s="943"/>
      <c r="Q79" s="944"/>
      <c r="R79" s="938"/>
      <c r="S79" s="938"/>
      <c r="T79" s="938"/>
      <c r="U79" s="938"/>
      <c r="V79" s="938"/>
      <c r="W79" s="938"/>
      <c r="X79" s="938"/>
      <c r="Y79" s="938"/>
      <c r="Z79" s="938"/>
      <c r="AA79" s="938"/>
      <c r="AB79" s="938"/>
      <c r="AC79" s="938"/>
      <c r="AD79" s="938"/>
      <c r="AE79" s="938"/>
      <c r="AF79" s="938"/>
      <c r="AG79" s="938"/>
      <c r="AH79" s="938"/>
      <c r="AI79" s="938"/>
      <c r="AJ79" s="938"/>
      <c r="AK79" s="938"/>
      <c r="AL79" s="938"/>
      <c r="AM79" s="938"/>
      <c r="AN79" s="938"/>
      <c r="AO79" s="938"/>
      <c r="AP79" s="938"/>
      <c r="AQ79" s="938"/>
      <c r="AR79" s="938"/>
      <c r="AS79" s="938"/>
      <c r="AT79" s="938"/>
      <c r="AU79" s="938"/>
      <c r="AV79" s="938"/>
      <c r="AW79" s="938"/>
      <c r="AX79" s="938"/>
      <c r="AY79" s="938"/>
      <c r="AZ79" s="939"/>
      <c r="BA79" s="939"/>
      <c r="BB79" s="939"/>
      <c r="BC79" s="939"/>
      <c r="BD79" s="940"/>
      <c r="BE79" s="177"/>
      <c r="BF79" s="177"/>
      <c r="BG79" s="177"/>
      <c r="BH79" s="177"/>
      <c r="BI79" s="177"/>
      <c r="BJ79" s="180"/>
      <c r="BK79" s="180"/>
      <c r="BL79" s="180"/>
      <c r="BM79" s="180"/>
      <c r="BN79" s="180"/>
      <c r="BO79" s="177"/>
      <c r="BP79" s="177"/>
      <c r="BQ79" s="174">
        <v>73</v>
      </c>
      <c r="BR79" s="179"/>
      <c r="BS79" s="920"/>
      <c r="BT79" s="921"/>
      <c r="BU79" s="921"/>
      <c r="BV79" s="921"/>
      <c r="BW79" s="921"/>
      <c r="BX79" s="921"/>
      <c r="BY79" s="921"/>
      <c r="BZ79" s="921"/>
      <c r="CA79" s="921"/>
      <c r="CB79" s="921"/>
      <c r="CC79" s="921"/>
      <c r="CD79" s="921"/>
      <c r="CE79" s="921"/>
      <c r="CF79" s="921"/>
      <c r="CG79" s="922"/>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08"/>
      <c r="DW79" s="909"/>
      <c r="DX79" s="909"/>
      <c r="DY79" s="909"/>
      <c r="DZ79" s="910"/>
      <c r="EA79" s="158"/>
    </row>
    <row r="80" spans="1:131" s="159" customFormat="1" ht="26.25" customHeight="1" x14ac:dyDescent="0.15">
      <c r="A80" s="173">
        <v>13</v>
      </c>
      <c r="B80" s="941"/>
      <c r="C80" s="942"/>
      <c r="D80" s="942"/>
      <c r="E80" s="942"/>
      <c r="F80" s="942"/>
      <c r="G80" s="942"/>
      <c r="H80" s="942"/>
      <c r="I80" s="942"/>
      <c r="J80" s="942"/>
      <c r="K80" s="942"/>
      <c r="L80" s="942"/>
      <c r="M80" s="942"/>
      <c r="N80" s="942"/>
      <c r="O80" s="942"/>
      <c r="P80" s="943"/>
      <c r="Q80" s="944"/>
      <c r="R80" s="938"/>
      <c r="S80" s="938"/>
      <c r="T80" s="938"/>
      <c r="U80" s="938"/>
      <c r="V80" s="938"/>
      <c r="W80" s="938"/>
      <c r="X80" s="938"/>
      <c r="Y80" s="938"/>
      <c r="Z80" s="938"/>
      <c r="AA80" s="938"/>
      <c r="AB80" s="938"/>
      <c r="AC80" s="938"/>
      <c r="AD80" s="938"/>
      <c r="AE80" s="938"/>
      <c r="AF80" s="938"/>
      <c r="AG80" s="938"/>
      <c r="AH80" s="938"/>
      <c r="AI80" s="938"/>
      <c r="AJ80" s="938"/>
      <c r="AK80" s="938"/>
      <c r="AL80" s="938"/>
      <c r="AM80" s="938"/>
      <c r="AN80" s="938"/>
      <c r="AO80" s="938"/>
      <c r="AP80" s="938"/>
      <c r="AQ80" s="938"/>
      <c r="AR80" s="938"/>
      <c r="AS80" s="938"/>
      <c r="AT80" s="938"/>
      <c r="AU80" s="938"/>
      <c r="AV80" s="938"/>
      <c r="AW80" s="938"/>
      <c r="AX80" s="938"/>
      <c r="AY80" s="938"/>
      <c r="AZ80" s="939"/>
      <c r="BA80" s="939"/>
      <c r="BB80" s="939"/>
      <c r="BC80" s="939"/>
      <c r="BD80" s="940"/>
      <c r="BE80" s="177"/>
      <c r="BF80" s="177"/>
      <c r="BG80" s="177"/>
      <c r="BH80" s="177"/>
      <c r="BI80" s="177"/>
      <c r="BJ80" s="177"/>
      <c r="BK80" s="177"/>
      <c r="BL80" s="177"/>
      <c r="BM80" s="177"/>
      <c r="BN80" s="177"/>
      <c r="BO80" s="177"/>
      <c r="BP80" s="177"/>
      <c r="BQ80" s="174">
        <v>74</v>
      </c>
      <c r="BR80" s="179"/>
      <c r="BS80" s="920"/>
      <c r="BT80" s="921"/>
      <c r="BU80" s="921"/>
      <c r="BV80" s="921"/>
      <c r="BW80" s="921"/>
      <c r="BX80" s="921"/>
      <c r="BY80" s="921"/>
      <c r="BZ80" s="921"/>
      <c r="CA80" s="921"/>
      <c r="CB80" s="921"/>
      <c r="CC80" s="921"/>
      <c r="CD80" s="921"/>
      <c r="CE80" s="921"/>
      <c r="CF80" s="921"/>
      <c r="CG80" s="922"/>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08"/>
      <c r="DW80" s="909"/>
      <c r="DX80" s="909"/>
      <c r="DY80" s="909"/>
      <c r="DZ80" s="910"/>
      <c r="EA80" s="158"/>
    </row>
    <row r="81" spans="1:131" s="159" customFormat="1" ht="26.25" customHeight="1" x14ac:dyDescent="0.15">
      <c r="A81" s="173">
        <v>14</v>
      </c>
      <c r="B81" s="941"/>
      <c r="C81" s="942"/>
      <c r="D81" s="942"/>
      <c r="E81" s="942"/>
      <c r="F81" s="942"/>
      <c r="G81" s="942"/>
      <c r="H81" s="942"/>
      <c r="I81" s="942"/>
      <c r="J81" s="942"/>
      <c r="K81" s="942"/>
      <c r="L81" s="942"/>
      <c r="M81" s="942"/>
      <c r="N81" s="942"/>
      <c r="O81" s="942"/>
      <c r="P81" s="943"/>
      <c r="Q81" s="944"/>
      <c r="R81" s="938"/>
      <c r="S81" s="938"/>
      <c r="T81" s="938"/>
      <c r="U81" s="938"/>
      <c r="V81" s="938"/>
      <c r="W81" s="938"/>
      <c r="X81" s="938"/>
      <c r="Y81" s="938"/>
      <c r="Z81" s="938"/>
      <c r="AA81" s="938"/>
      <c r="AB81" s="938"/>
      <c r="AC81" s="938"/>
      <c r="AD81" s="938"/>
      <c r="AE81" s="938"/>
      <c r="AF81" s="938"/>
      <c r="AG81" s="938"/>
      <c r="AH81" s="938"/>
      <c r="AI81" s="938"/>
      <c r="AJ81" s="938"/>
      <c r="AK81" s="938"/>
      <c r="AL81" s="938"/>
      <c r="AM81" s="938"/>
      <c r="AN81" s="938"/>
      <c r="AO81" s="938"/>
      <c r="AP81" s="938"/>
      <c r="AQ81" s="938"/>
      <c r="AR81" s="938"/>
      <c r="AS81" s="938"/>
      <c r="AT81" s="938"/>
      <c r="AU81" s="938"/>
      <c r="AV81" s="938"/>
      <c r="AW81" s="938"/>
      <c r="AX81" s="938"/>
      <c r="AY81" s="938"/>
      <c r="AZ81" s="939"/>
      <c r="BA81" s="939"/>
      <c r="BB81" s="939"/>
      <c r="BC81" s="939"/>
      <c r="BD81" s="940"/>
      <c r="BE81" s="177"/>
      <c r="BF81" s="177"/>
      <c r="BG81" s="177"/>
      <c r="BH81" s="177"/>
      <c r="BI81" s="177"/>
      <c r="BJ81" s="177"/>
      <c r="BK81" s="177"/>
      <c r="BL81" s="177"/>
      <c r="BM81" s="177"/>
      <c r="BN81" s="177"/>
      <c r="BO81" s="177"/>
      <c r="BP81" s="177"/>
      <c r="BQ81" s="174">
        <v>75</v>
      </c>
      <c r="BR81" s="179"/>
      <c r="BS81" s="920"/>
      <c r="BT81" s="921"/>
      <c r="BU81" s="921"/>
      <c r="BV81" s="921"/>
      <c r="BW81" s="921"/>
      <c r="BX81" s="921"/>
      <c r="BY81" s="921"/>
      <c r="BZ81" s="921"/>
      <c r="CA81" s="921"/>
      <c r="CB81" s="921"/>
      <c r="CC81" s="921"/>
      <c r="CD81" s="921"/>
      <c r="CE81" s="921"/>
      <c r="CF81" s="921"/>
      <c r="CG81" s="922"/>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08"/>
      <c r="DW81" s="909"/>
      <c r="DX81" s="909"/>
      <c r="DY81" s="909"/>
      <c r="DZ81" s="910"/>
      <c r="EA81" s="158"/>
    </row>
    <row r="82" spans="1:131" s="159" customFormat="1" ht="26.25" customHeight="1" x14ac:dyDescent="0.15">
      <c r="A82" s="173">
        <v>15</v>
      </c>
      <c r="B82" s="941"/>
      <c r="C82" s="942"/>
      <c r="D82" s="942"/>
      <c r="E82" s="942"/>
      <c r="F82" s="942"/>
      <c r="G82" s="942"/>
      <c r="H82" s="942"/>
      <c r="I82" s="942"/>
      <c r="J82" s="942"/>
      <c r="K82" s="942"/>
      <c r="L82" s="942"/>
      <c r="M82" s="942"/>
      <c r="N82" s="942"/>
      <c r="O82" s="942"/>
      <c r="P82" s="943"/>
      <c r="Q82" s="944"/>
      <c r="R82" s="938"/>
      <c r="S82" s="938"/>
      <c r="T82" s="938"/>
      <c r="U82" s="938"/>
      <c r="V82" s="938"/>
      <c r="W82" s="938"/>
      <c r="X82" s="938"/>
      <c r="Y82" s="938"/>
      <c r="Z82" s="938"/>
      <c r="AA82" s="938"/>
      <c r="AB82" s="938"/>
      <c r="AC82" s="938"/>
      <c r="AD82" s="938"/>
      <c r="AE82" s="938"/>
      <c r="AF82" s="938"/>
      <c r="AG82" s="938"/>
      <c r="AH82" s="938"/>
      <c r="AI82" s="938"/>
      <c r="AJ82" s="938"/>
      <c r="AK82" s="938"/>
      <c r="AL82" s="938"/>
      <c r="AM82" s="938"/>
      <c r="AN82" s="938"/>
      <c r="AO82" s="938"/>
      <c r="AP82" s="938"/>
      <c r="AQ82" s="938"/>
      <c r="AR82" s="938"/>
      <c r="AS82" s="938"/>
      <c r="AT82" s="938"/>
      <c r="AU82" s="938"/>
      <c r="AV82" s="938"/>
      <c r="AW82" s="938"/>
      <c r="AX82" s="938"/>
      <c r="AY82" s="938"/>
      <c r="AZ82" s="939"/>
      <c r="BA82" s="939"/>
      <c r="BB82" s="939"/>
      <c r="BC82" s="939"/>
      <c r="BD82" s="940"/>
      <c r="BE82" s="177"/>
      <c r="BF82" s="177"/>
      <c r="BG82" s="177"/>
      <c r="BH82" s="177"/>
      <c r="BI82" s="177"/>
      <c r="BJ82" s="177"/>
      <c r="BK82" s="177"/>
      <c r="BL82" s="177"/>
      <c r="BM82" s="177"/>
      <c r="BN82" s="177"/>
      <c r="BO82" s="177"/>
      <c r="BP82" s="177"/>
      <c r="BQ82" s="174">
        <v>76</v>
      </c>
      <c r="BR82" s="179"/>
      <c r="BS82" s="920"/>
      <c r="BT82" s="921"/>
      <c r="BU82" s="921"/>
      <c r="BV82" s="921"/>
      <c r="BW82" s="921"/>
      <c r="BX82" s="921"/>
      <c r="BY82" s="921"/>
      <c r="BZ82" s="921"/>
      <c r="CA82" s="921"/>
      <c r="CB82" s="921"/>
      <c r="CC82" s="921"/>
      <c r="CD82" s="921"/>
      <c r="CE82" s="921"/>
      <c r="CF82" s="921"/>
      <c r="CG82" s="922"/>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08"/>
      <c r="DW82" s="909"/>
      <c r="DX82" s="909"/>
      <c r="DY82" s="909"/>
      <c r="DZ82" s="910"/>
      <c r="EA82" s="158"/>
    </row>
    <row r="83" spans="1:131" s="159" customFormat="1" ht="26.25" customHeight="1" x14ac:dyDescent="0.15">
      <c r="A83" s="173">
        <v>16</v>
      </c>
      <c r="B83" s="941"/>
      <c r="C83" s="942"/>
      <c r="D83" s="942"/>
      <c r="E83" s="942"/>
      <c r="F83" s="942"/>
      <c r="G83" s="942"/>
      <c r="H83" s="942"/>
      <c r="I83" s="942"/>
      <c r="J83" s="942"/>
      <c r="K83" s="942"/>
      <c r="L83" s="942"/>
      <c r="M83" s="942"/>
      <c r="N83" s="942"/>
      <c r="O83" s="942"/>
      <c r="P83" s="943"/>
      <c r="Q83" s="944"/>
      <c r="R83" s="938"/>
      <c r="S83" s="938"/>
      <c r="T83" s="938"/>
      <c r="U83" s="938"/>
      <c r="V83" s="938"/>
      <c r="W83" s="938"/>
      <c r="X83" s="938"/>
      <c r="Y83" s="938"/>
      <c r="Z83" s="938"/>
      <c r="AA83" s="938"/>
      <c r="AB83" s="938"/>
      <c r="AC83" s="938"/>
      <c r="AD83" s="938"/>
      <c r="AE83" s="938"/>
      <c r="AF83" s="938"/>
      <c r="AG83" s="938"/>
      <c r="AH83" s="938"/>
      <c r="AI83" s="938"/>
      <c r="AJ83" s="938"/>
      <c r="AK83" s="938"/>
      <c r="AL83" s="938"/>
      <c r="AM83" s="938"/>
      <c r="AN83" s="938"/>
      <c r="AO83" s="938"/>
      <c r="AP83" s="938"/>
      <c r="AQ83" s="938"/>
      <c r="AR83" s="938"/>
      <c r="AS83" s="938"/>
      <c r="AT83" s="938"/>
      <c r="AU83" s="938"/>
      <c r="AV83" s="938"/>
      <c r="AW83" s="938"/>
      <c r="AX83" s="938"/>
      <c r="AY83" s="938"/>
      <c r="AZ83" s="939"/>
      <c r="BA83" s="939"/>
      <c r="BB83" s="939"/>
      <c r="BC83" s="939"/>
      <c r="BD83" s="940"/>
      <c r="BE83" s="177"/>
      <c r="BF83" s="177"/>
      <c r="BG83" s="177"/>
      <c r="BH83" s="177"/>
      <c r="BI83" s="177"/>
      <c r="BJ83" s="177"/>
      <c r="BK83" s="177"/>
      <c r="BL83" s="177"/>
      <c r="BM83" s="177"/>
      <c r="BN83" s="177"/>
      <c r="BO83" s="177"/>
      <c r="BP83" s="177"/>
      <c r="BQ83" s="174">
        <v>77</v>
      </c>
      <c r="BR83" s="179"/>
      <c r="BS83" s="920"/>
      <c r="BT83" s="921"/>
      <c r="BU83" s="921"/>
      <c r="BV83" s="921"/>
      <c r="BW83" s="921"/>
      <c r="BX83" s="921"/>
      <c r="BY83" s="921"/>
      <c r="BZ83" s="921"/>
      <c r="CA83" s="921"/>
      <c r="CB83" s="921"/>
      <c r="CC83" s="921"/>
      <c r="CD83" s="921"/>
      <c r="CE83" s="921"/>
      <c r="CF83" s="921"/>
      <c r="CG83" s="922"/>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08"/>
      <c r="DW83" s="909"/>
      <c r="DX83" s="909"/>
      <c r="DY83" s="909"/>
      <c r="DZ83" s="910"/>
      <c r="EA83" s="158"/>
    </row>
    <row r="84" spans="1:131" s="159" customFormat="1" ht="26.25" customHeight="1" x14ac:dyDescent="0.15">
      <c r="A84" s="173">
        <v>17</v>
      </c>
      <c r="B84" s="941"/>
      <c r="C84" s="942"/>
      <c r="D84" s="942"/>
      <c r="E84" s="942"/>
      <c r="F84" s="942"/>
      <c r="G84" s="942"/>
      <c r="H84" s="942"/>
      <c r="I84" s="942"/>
      <c r="J84" s="942"/>
      <c r="K84" s="942"/>
      <c r="L84" s="942"/>
      <c r="M84" s="942"/>
      <c r="N84" s="942"/>
      <c r="O84" s="942"/>
      <c r="P84" s="943"/>
      <c r="Q84" s="944"/>
      <c r="R84" s="938"/>
      <c r="S84" s="938"/>
      <c r="T84" s="938"/>
      <c r="U84" s="938"/>
      <c r="V84" s="938"/>
      <c r="W84" s="938"/>
      <c r="X84" s="938"/>
      <c r="Y84" s="938"/>
      <c r="Z84" s="938"/>
      <c r="AA84" s="938"/>
      <c r="AB84" s="938"/>
      <c r="AC84" s="938"/>
      <c r="AD84" s="938"/>
      <c r="AE84" s="938"/>
      <c r="AF84" s="938"/>
      <c r="AG84" s="938"/>
      <c r="AH84" s="938"/>
      <c r="AI84" s="938"/>
      <c r="AJ84" s="938"/>
      <c r="AK84" s="938"/>
      <c r="AL84" s="938"/>
      <c r="AM84" s="938"/>
      <c r="AN84" s="938"/>
      <c r="AO84" s="938"/>
      <c r="AP84" s="938"/>
      <c r="AQ84" s="938"/>
      <c r="AR84" s="938"/>
      <c r="AS84" s="938"/>
      <c r="AT84" s="938"/>
      <c r="AU84" s="938"/>
      <c r="AV84" s="938"/>
      <c r="AW84" s="938"/>
      <c r="AX84" s="938"/>
      <c r="AY84" s="938"/>
      <c r="AZ84" s="939"/>
      <c r="BA84" s="939"/>
      <c r="BB84" s="939"/>
      <c r="BC84" s="939"/>
      <c r="BD84" s="940"/>
      <c r="BE84" s="177"/>
      <c r="BF84" s="177"/>
      <c r="BG84" s="177"/>
      <c r="BH84" s="177"/>
      <c r="BI84" s="177"/>
      <c r="BJ84" s="177"/>
      <c r="BK84" s="177"/>
      <c r="BL84" s="177"/>
      <c r="BM84" s="177"/>
      <c r="BN84" s="177"/>
      <c r="BO84" s="177"/>
      <c r="BP84" s="177"/>
      <c r="BQ84" s="174">
        <v>78</v>
      </c>
      <c r="BR84" s="179"/>
      <c r="BS84" s="920"/>
      <c r="BT84" s="921"/>
      <c r="BU84" s="921"/>
      <c r="BV84" s="921"/>
      <c r="BW84" s="921"/>
      <c r="BX84" s="921"/>
      <c r="BY84" s="921"/>
      <c r="BZ84" s="921"/>
      <c r="CA84" s="921"/>
      <c r="CB84" s="921"/>
      <c r="CC84" s="921"/>
      <c r="CD84" s="921"/>
      <c r="CE84" s="921"/>
      <c r="CF84" s="921"/>
      <c r="CG84" s="922"/>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08"/>
      <c r="DW84" s="909"/>
      <c r="DX84" s="909"/>
      <c r="DY84" s="909"/>
      <c r="DZ84" s="910"/>
      <c r="EA84" s="158"/>
    </row>
    <row r="85" spans="1:131" s="159" customFormat="1" ht="26.25" customHeight="1" x14ac:dyDescent="0.15">
      <c r="A85" s="173">
        <v>18</v>
      </c>
      <c r="B85" s="941"/>
      <c r="C85" s="942"/>
      <c r="D85" s="942"/>
      <c r="E85" s="942"/>
      <c r="F85" s="942"/>
      <c r="G85" s="942"/>
      <c r="H85" s="942"/>
      <c r="I85" s="942"/>
      <c r="J85" s="942"/>
      <c r="K85" s="942"/>
      <c r="L85" s="942"/>
      <c r="M85" s="942"/>
      <c r="N85" s="942"/>
      <c r="O85" s="942"/>
      <c r="P85" s="943"/>
      <c r="Q85" s="944"/>
      <c r="R85" s="938"/>
      <c r="S85" s="938"/>
      <c r="T85" s="938"/>
      <c r="U85" s="938"/>
      <c r="V85" s="938"/>
      <c r="W85" s="938"/>
      <c r="X85" s="938"/>
      <c r="Y85" s="938"/>
      <c r="Z85" s="938"/>
      <c r="AA85" s="938"/>
      <c r="AB85" s="938"/>
      <c r="AC85" s="938"/>
      <c r="AD85" s="938"/>
      <c r="AE85" s="938"/>
      <c r="AF85" s="938"/>
      <c r="AG85" s="938"/>
      <c r="AH85" s="938"/>
      <c r="AI85" s="938"/>
      <c r="AJ85" s="938"/>
      <c r="AK85" s="938"/>
      <c r="AL85" s="938"/>
      <c r="AM85" s="938"/>
      <c r="AN85" s="938"/>
      <c r="AO85" s="938"/>
      <c r="AP85" s="938"/>
      <c r="AQ85" s="938"/>
      <c r="AR85" s="938"/>
      <c r="AS85" s="938"/>
      <c r="AT85" s="938"/>
      <c r="AU85" s="938"/>
      <c r="AV85" s="938"/>
      <c r="AW85" s="938"/>
      <c r="AX85" s="938"/>
      <c r="AY85" s="938"/>
      <c r="AZ85" s="939"/>
      <c r="BA85" s="939"/>
      <c r="BB85" s="939"/>
      <c r="BC85" s="939"/>
      <c r="BD85" s="940"/>
      <c r="BE85" s="177"/>
      <c r="BF85" s="177"/>
      <c r="BG85" s="177"/>
      <c r="BH85" s="177"/>
      <c r="BI85" s="177"/>
      <c r="BJ85" s="177"/>
      <c r="BK85" s="177"/>
      <c r="BL85" s="177"/>
      <c r="BM85" s="177"/>
      <c r="BN85" s="177"/>
      <c r="BO85" s="177"/>
      <c r="BP85" s="177"/>
      <c r="BQ85" s="174">
        <v>79</v>
      </c>
      <c r="BR85" s="179"/>
      <c r="BS85" s="920"/>
      <c r="BT85" s="921"/>
      <c r="BU85" s="921"/>
      <c r="BV85" s="921"/>
      <c r="BW85" s="921"/>
      <c r="BX85" s="921"/>
      <c r="BY85" s="921"/>
      <c r="BZ85" s="921"/>
      <c r="CA85" s="921"/>
      <c r="CB85" s="921"/>
      <c r="CC85" s="921"/>
      <c r="CD85" s="921"/>
      <c r="CE85" s="921"/>
      <c r="CF85" s="921"/>
      <c r="CG85" s="922"/>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08"/>
      <c r="DW85" s="909"/>
      <c r="DX85" s="909"/>
      <c r="DY85" s="909"/>
      <c r="DZ85" s="910"/>
      <c r="EA85" s="158"/>
    </row>
    <row r="86" spans="1:131" s="159" customFormat="1" ht="26.25" customHeight="1" x14ac:dyDescent="0.15">
      <c r="A86" s="173">
        <v>19</v>
      </c>
      <c r="B86" s="941"/>
      <c r="C86" s="942"/>
      <c r="D86" s="942"/>
      <c r="E86" s="942"/>
      <c r="F86" s="942"/>
      <c r="G86" s="942"/>
      <c r="H86" s="942"/>
      <c r="I86" s="942"/>
      <c r="J86" s="942"/>
      <c r="K86" s="942"/>
      <c r="L86" s="942"/>
      <c r="M86" s="942"/>
      <c r="N86" s="942"/>
      <c r="O86" s="942"/>
      <c r="P86" s="943"/>
      <c r="Q86" s="944"/>
      <c r="R86" s="938"/>
      <c r="S86" s="938"/>
      <c r="T86" s="938"/>
      <c r="U86" s="938"/>
      <c r="V86" s="938"/>
      <c r="W86" s="938"/>
      <c r="X86" s="938"/>
      <c r="Y86" s="938"/>
      <c r="Z86" s="938"/>
      <c r="AA86" s="938"/>
      <c r="AB86" s="938"/>
      <c r="AC86" s="938"/>
      <c r="AD86" s="938"/>
      <c r="AE86" s="938"/>
      <c r="AF86" s="938"/>
      <c r="AG86" s="938"/>
      <c r="AH86" s="938"/>
      <c r="AI86" s="938"/>
      <c r="AJ86" s="938"/>
      <c r="AK86" s="938"/>
      <c r="AL86" s="938"/>
      <c r="AM86" s="938"/>
      <c r="AN86" s="938"/>
      <c r="AO86" s="938"/>
      <c r="AP86" s="938"/>
      <c r="AQ86" s="938"/>
      <c r="AR86" s="938"/>
      <c r="AS86" s="938"/>
      <c r="AT86" s="938"/>
      <c r="AU86" s="938"/>
      <c r="AV86" s="938"/>
      <c r="AW86" s="938"/>
      <c r="AX86" s="938"/>
      <c r="AY86" s="938"/>
      <c r="AZ86" s="939"/>
      <c r="BA86" s="939"/>
      <c r="BB86" s="939"/>
      <c r="BC86" s="939"/>
      <c r="BD86" s="940"/>
      <c r="BE86" s="177"/>
      <c r="BF86" s="177"/>
      <c r="BG86" s="177"/>
      <c r="BH86" s="177"/>
      <c r="BI86" s="177"/>
      <c r="BJ86" s="177"/>
      <c r="BK86" s="177"/>
      <c r="BL86" s="177"/>
      <c r="BM86" s="177"/>
      <c r="BN86" s="177"/>
      <c r="BO86" s="177"/>
      <c r="BP86" s="177"/>
      <c r="BQ86" s="174">
        <v>80</v>
      </c>
      <c r="BR86" s="179"/>
      <c r="BS86" s="920"/>
      <c r="BT86" s="921"/>
      <c r="BU86" s="921"/>
      <c r="BV86" s="921"/>
      <c r="BW86" s="921"/>
      <c r="BX86" s="921"/>
      <c r="BY86" s="921"/>
      <c r="BZ86" s="921"/>
      <c r="CA86" s="921"/>
      <c r="CB86" s="921"/>
      <c r="CC86" s="921"/>
      <c r="CD86" s="921"/>
      <c r="CE86" s="921"/>
      <c r="CF86" s="921"/>
      <c r="CG86" s="922"/>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08"/>
      <c r="DW86" s="909"/>
      <c r="DX86" s="909"/>
      <c r="DY86" s="909"/>
      <c r="DZ86" s="910"/>
      <c r="EA86" s="158"/>
    </row>
    <row r="87" spans="1:131" s="159" customFormat="1" ht="26.25" customHeight="1" x14ac:dyDescent="0.15">
      <c r="A87" s="18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177"/>
      <c r="BF87" s="177"/>
      <c r="BG87" s="177"/>
      <c r="BH87" s="177"/>
      <c r="BI87" s="177"/>
      <c r="BJ87" s="177"/>
      <c r="BK87" s="177"/>
      <c r="BL87" s="177"/>
      <c r="BM87" s="177"/>
      <c r="BN87" s="177"/>
      <c r="BO87" s="177"/>
      <c r="BP87" s="177"/>
      <c r="BQ87" s="174">
        <v>81</v>
      </c>
      <c r="BR87" s="179"/>
      <c r="BS87" s="920"/>
      <c r="BT87" s="921"/>
      <c r="BU87" s="921"/>
      <c r="BV87" s="921"/>
      <c r="BW87" s="921"/>
      <c r="BX87" s="921"/>
      <c r="BY87" s="921"/>
      <c r="BZ87" s="921"/>
      <c r="CA87" s="921"/>
      <c r="CB87" s="921"/>
      <c r="CC87" s="921"/>
      <c r="CD87" s="921"/>
      <c r="CE87" s="921"/>
      <c r="CF87" s="921"/>
      <c r="CG87" s="922"/>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08"/>
      <c r="DW87" s="909"/>
      <c r="DX87" s="909"/>
      <c r="DY87" s="909"/>
      <c r="DZ87" s="910"/>
      <c r="EA87" s="158"/>
    </row>
    <row r="88" spans="1:131" s="159" customFormat="1" ht="26.25" customHeight="1" thickBot="1" x14ac:dyDescent="0.2">
      <c r="A88" s="176" t="s">
        <v>362</v>
      </c>
      <c r="B88" s="911" t="s">
        <v>394</v>
      </c>
      <c r="C88" s="912"/>
      <c r="D88" s="912"/>
      <c r="E88" s="912"/>
      <c r="F88" s="912"/>
      <c r="G88" s="912"/>
      <c r="H88" s="912"/>
      <c r="I88" s="912"/>
      <c r="J88" s="912"/>
      <c r="K88" s="912"/>
      <c r="L88" s="912"/>
      <c r="M88" s="912"/>
      <c r="N88" s="912"/>
      <c r="O88" s="912"/>
      <c r="P88" s="913"/>
      <c r="Q88" s="929"/>
      <c r="R88" s="930"/>
      <c r="S88" s="930"/>
      <c r="T88" s="930"/>
      <c r="U88" s="930"/>
      <c r="V88" s="930"/>
      <c r="W88" s="930"/>
      <c r="X88" s="930"/>
      <c r="Y88" s="930"/>
      <c r="Z88" s="930"/>
      <c r="AA88" s="930"/>
      <c r="AB88" s="930"/>
      <c r="AC88" s="930"/>
      <c r="AD88" s="930"/>
      <c r="AE88" s="930"/>
      <c r="AF88" s="926">
        <f>SUM(AF68:AJ76)</f>
        <v>232068</v>
      </c>
      <c r="AG88" s="926"/>
      <c r="AH88" s="926"/>
      <c r="AI88" s="926"/>
      <c r="AJ88" s="926"/>
      <c r="AK88" s="930"/>
      <c r="AL88" s="930"/>
      <c r="AM88" s="930"/>
      <c r="AN88" s="930"/>
      <c r="AO88" s="930"/>
      <c r="AP88" s="926">
        <f>SUM(AP68:AT76)</f>
        <v>11694</v>
      </c>
      <c r="AQ88" s="926"/>
      <c r="AR88" s="926"/>
      <c r="AS88" s="926"/>
      <c r="AT88" s="926"/>
      <c r="AU88" s="926">
        <f>SUM(AU68:AY76)</f>
        <v>3826</v>
      </c>
      <c r="AV88" s="926"/>
      <c r="AW88" s="926"/>
      <c r="AX88" s="926"/>
      <c r="AY88" s="926"/>
      <c r="AZ88" s="927"/>
      <c r="BA88" s="927"/>
      <c r="BB88" s="927"/>
      <c r="BC88" s="927"/>
      <c r="BD88" s="928"/>
      <c r="BE88" s="177"/>
      <c r="BF88" s="177"/>
      <c r="BG88" s="177"/>
      <c r="BH88" s="177"/>
      <c r="BI88" s="177"/>
      <c r="BJ88" s="177"/>
      <c r="BK88" s="177"/>
      <c r="BL88" s="177"/>
      <c r="BM88" s="177"/>
      <c r="BN88" s="177"/>
      <c r="BO88" s="177"/>
      <c r="BP88" s="177"/>
      <c r="BQ88" s="174">
        <v>82</v>
      </c>
      <c r="BR88" s="179"/>
      <c r="BS88" s="920"/>
      <c r="BT88" s="921"/>
      <c r="BU88" s="921"/>
      <c r="BV88" s="921"/>
      <c r="BW88" s="921"/>
      <c r="BX88" s="921"/>
      <c r="BY88" s="921"/>
      <c r="BZ88" s="921"/>
      <c r="CA88" s="921"/>
      <c r="CB88" s="921"/>
      <c r="CC88" s="921"/>
      <c r="CD88" s="921"/>
      <c r="CE88" s="921"/>
      <c r="CF88" s="921"/>
      <c r="CG88" s="922"/>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08"/>
      <c r="DW88" s="909"/>
      <c r="DX88" s="909"/>
      <c r="DY88" s="909"/>
      <c r="DZ88" s="910"/>
      <c r="EA88" s="158"/>
    </row>
    <row r="89" spans="1:131" s="159" customFormat="1" ht="26.25" hidden="1" customHeight="1" x14ac:dyDescent="0.15">
      <c r="A89" s="182"/>
      <c r="B89" s="183"/>
      <c r="C89" s="183"/>
      <c r="D89" s="183"/>
      <c r="E89" s="183"/>
      <c r="F89" s="183"/>
      <c r="G89" s="183"/>
      <c r="H89" s="183"/>
      <c r="I89" s="183"/>
      <c r="J89" s="183"/>
      <c r="K89" s="183"/>
      <c r="L89" s="183"/>
      <c r="M89" s="183"/>
      <c r="N89" s="183"/>
      <c r="O89" s="183"/>
      <c r="P89" s="183"/>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5"/>
      <c r="BA89" s="185"/>
      <c r="BB89" s="185"/>
      <c r="BC89" s="185"/>
      <c r="BD89" s="185"/>
      <c r="BE89" s="177"/>
      <c r="BF89" s="177"/>
      <c r="BG89" s="177"/>
      <c r="BH89" s="177"/>
      <c r="BI89" s="177"/>
      <c r="BJ89" s="177"/>
      <c r="BK89" s="177"/>
      <c r="BL89" s="177"/>
      <c r="BM89" s="177"/>
      <c r="BN89" s="177"/>
      <c r="BO89" s="177"/>
      <c r="BP89" s="177"/>
      <c r="BQ89" s="174">
        <v>83</v>
      </c>
      <c r="BR89" s="179"/>
      <c r="BS89" s="920"/>
      <c r="BT89" s="921"/>
      <c r="BU89" s="921"/>
      <c r="BV89" s="921"/>
      <c r="BW89" s="921"/>
      <c r="BX89" s="921"/>
      <c r="BY89" s="921"/>
      <c r="BZ89" s="921"/>
      <c r="CA89" s="921"/>
      <c r="CB89" s="921"/>
      <c r="CC89" s="921"/>
      <c r="CD89" s="921"/>
      <c r="CE89" s="921"/>
      <c r="CF89" s="921"/>
      <c r="CG89" s="922"/>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08"/>
      <c r="DW89" s="909"/>
      <c r="DX89" s="909"/>
      <c r="DY89" s="909"/>
      <c r="DZ89" s="910"/>
      <c r="EA89" s="158"/>
    </row>
    <row r="90" spans="1:131" s="159" customFormat="1" ht="26.25" hidden="1" customHeight="1" x14ac:dyDescent="0.15">
      <c r="A90" s="182"/>
      <c r="B90" s="183"/>
      <c r="C90" s="183"/>
      <c r="D90" s="183"/>
      <c r="E90" s="183"/>
      <c r="F90" s="183"/>
      <c r="G90" s="183"/>
      <c r="H90" s="183"/>
      <c r="I90" s="183"/>
      <c r="J90" s="183"/>
      <c r="K90" s="183"/>
      <c r="L90" s="183"/>
      <c r="M90" s="183"/>
      <c r="N90" s="183"/>
      <c r="O90" s="183"/>
      <c r="P90" s="183"/>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5"/>
      <c r="BA90" s="185"/>
      <c r="BB90" s="185"/>
      <c r="BC90" s="185"/>
      <c r="BD90" s="185"/>
      <c r="BE90" s="177"/>
      <c r="BF90" s="177"/>
      <c r="BG90" s="177"/>
      <c r="BH90" s="177"/>
      <c r="BI90" s="177"/>
      <c r="BJ90" s="177"/>
      <c r="BK90" s="177"/>
      <c r="BL90" s="177"/>
      <c r="BM90" s="177"/>
      <c r="BN90" s="177"/>
      <c r="BO90" s="177"/>
      <c r="BP90" s="177"/>
      <c r="BQ90" s="174">
        <v>84</v>
      </c>
      <c r="BR90" s="179"/>
      <c r="BS90" s="920"/>
      <c r="BT90" s="921"/>
      <c r="BU90" s="921"/>
      <c r="BV90" s="921"/>
      <c r="BW90" s="921"/>
      <c r="BX90" s="921"/>
      <c r="BY90" s="921"/>
      <c r="BZ90" s="921"/>
      <c r="CA90" s="921"/>
      <c r="CB90" s="921"/>
      <c r="CC90" s="921"/>
      <c r="CD90" s="921"/>
      <c r="CE90" s="921"/>
      <c r="CF90" s="921"/>
      <c r="CG90" s="922"/>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08"/>
      <c r="DW90" s="909"/>
      <c r="DX90" s="909"/>
      <c r="DY90" s="909"/>
      <c r="DZ90" s="910"/>
      <c r="EA90" s="158"/>
    </row>
    <row r="91" spans="1:131" s="159" customFormat="1" ht="26.25" hidden="1" customHeight="1" x14ac:dyDescent="0.15">
      <c r="A91" s="182"/>
      <c r="B91" s="183"/>
      <c r="C91" s="183"/>
      <c r="D91" s="183"/>
      <c r="E91" s="183"/>
      <c r="F91" s="183"/>
      <c r="G91" s="183"/>
      <c r="H91" s="183"/>
      <c r="I91" s="183"/>
      <c r="J91" s="183"/>
      <c r="K91" s="183"/>
      <c r="L91" s="183"/>
      <c r="M91" s="183"/>
      <c r="N91" s="183"/>
      <c r="O91" s="183"/>
      <c r="P91" s="183"/>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5"/>
      <c r="BA91" s="185"/>
      <c r="BB91" s="185"/>
      <c r="BC91" s="185"/>
      <c r="BD91" s="185"/>
      <c r="BE91" s="177"/>
      <c r="BF91" s="177"/>
      <c r="BG91" s="177"/>
      <c r="BH91" s="177"/>
      <c r="BI91" s="177"/>
      <c r="BJ91" s="177"/>
      <c r="BK91" s="177"/>
      <c r="BL91" s="177"/>
      <c r="BM91" s="177"/>
      <c r="BN91" s="177"/>
      <c r="BO91" s="177"/>
      <c r="BP91" s="177"/>
      <c r="BQ91" s="174">
        <v>85</v>
      </c>
      <c r="BR91" s="179"/>
      <c r="BS91" s="920"/>
      <c r="BT91" s="921"/>
      <c r="BU91" s="921"/>
      <c r="BV91" s="921"/>
      <c r="BW91" s="921"/>
      <c r="BX91" s="921"/>
      <c r="BY91" s="921"/>
      <c r="BZ91" s="921"/>
      <c r="CA91" s="921"/>
      <c r="CB91" s="921"/>
      <c r="CC91" s="921"/>
      <c r="CD91" s="921"/>
      <c r="CE91" s="921"/>
      <c r="CF91" s="921"/>
      <c r="CG91" s="922"/>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08"/>
      <c r="DW91" s="909"/>
      <c r="DX91" s="909"/>
      <c r="DY91" s="909"/>
      <c r="DZ91" s="910"/>
      <c r="EA91" s="158"/>
    </row>
    <row r="92" spans="1:131" s="159" customFormat="1" ht="26.25" hidden="1" customHeight="1" x14ac:dyDescent="0.15">
      <c r="A92" s="182"/>
      <c r="B92" s="183"/>
      <c r="C92" s="183"/>
      <c r="D92" s="183"/>
      <c r="E92" s="183"/>
      <c r="F92" s="183"/>
      <c r="G92" s="183"/>
      <c r="H92" s="183"/>
      <c r="I92" s="183"/>
      <c r="J92" s="183"/>
      <c r="K92" s="183"/>
      <c r="L92" s="183"/>
      <c r="M92" s="183"/>
      <c r="N92" s="183"/>
      <c r="O92" s="183"/>
      <c r="P92" s="183"/>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5"/>
      <c r="BA92" s="185"/>
      <c r="BB92" s="185"/>
      <c r="BC92" s="185"/>
      <c r="BD92" s="185"/>
      <c r="BE92" s="177"/>
      <c r="BF92" s="177"/>
      <c r="BG92" s="177"/>
      <c r="BH92" s="177"/>
      <c r="BI92" s="177"/>
      <c r="BJ92" s="177"/>
      <c r="BK92" s="177"/>
      <c r="BL92" s="177"/>
      <c r="BM92" s="177"/>
      <c r="BN92" s="177"/>
      <c r="BO92" s="177"/>
      <c r="BP92" s="177"/>
      <c r="BQ92" s="174">
        <v>86</v>
      </c>
      <c r="BR92" s="179"/>
      <c r="BS92" s="920"/>
      <c r="BT92" s="921"/>
      <c r="BU92" s="921"/>
      <c r="BV92" s="921"/>
      <c r="BW92" s="921"/>
      <c r="BX92" s="921"/>
      <c r="BY92" s="921"/>
      <c r="BZ92" s="921"/>
      <c r="CA92" s="921"/>
      <c r="CB92" s="921"/>
      <c r="CC92" s="921"/>
      <c r="CD92" s="921"/>
      <c r="CE92" s="921"/>
      <c r="CF92" s="921"/>
      <c r="CG92" s="922"/>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08"/>
      <c r="DW92" s="909"/>
      <c r="DX92" s="909"/>
      <c r="DY92" s="909"/>
      <c r="DZ92" s="910"/>
      <c r="EA92" s="158"/>
    </row>
    <row r="93" spans="1:131" s="159" customFormat="1" ht="26.25" hidden="1" customHeight="1" x14ac:dyDescent="0.15">
      <c r="A93" s="182"/>
      <c r="B93" s="183"/>
      <c r="C93" s="183"/>
      <c r="D93" s="183"/>
      <c r="E93" s="183"/>
      <c r="F93" s="183"/>
      <c r="G93" s="183"/>
      <c r="H93" s="183"/>
      <c r="I93" s="183"/>
      <c r="J93" s="183"/>
      <c r="K93" s="183"/>
      <c r="L93" s="183"/>
      <c r="M93" s="183"/>
      <c r="N93" s="183"/>
      <c r="O93" s="183"/>
      <c r="P93" s="183"/>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5"/>
      <c r="BA93" s="185"/>
      <c r="BB93" s="185"/>
      <c r="BC93" s="185"/>
      <c r="BD93" s="185"/>
      <c r="BE93" s="177"/>
      <c r="BF93" s="177"/>
      <c r="BG93" s="177"/>
      <c r="BH93" s="177"/>
      <c r="BI93" s="177"/>
      <c r="BJ93" s="177"/>
      <c r="BK93" s="177"/>
      <c r="BL93" s="177"/>
      <c r="BM93" s="177"/>
      <c r="BN93" s="177"/>
      <c r="BO93" s="177"/>
      <c r="BP93" s="177"/>
      <c r="BQ93" s="174">
        <v>87</v>
      </c>
      <c r="BR93" s="179"/>
      <c r="BS93" s="920"/>
      <c r="BT93" s="921"/>
      <c r="BU93" s="921"/>
      <c r="BV93" s="921"/>
      <c r="BW93" s="921"/>
      <c r="BX93" s="921"/>
      <c r="BY93" s="921"/>
      <c r="BZ93" s="921"/>
      <c r="CA93" s="921"/>
      <c r="CB93" s="921"/>
      <c r="CC93" s="921"/>
      <c r="CD93" s="921"/>
      <c r="CE93" s="921"/>
      <c r="CF93" s="921"/>
      <c r="CG93" s="922"/>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08"/>
      <c r="DW93" s="909"/>
      <c r="DX93" s="909"/>
      <c r="DY93" s="909"/>
      <c r="DZ93" s="910"/>
      <c r="EA93" s="158"/>
    </row>
    <row r="94" spans="1:131" s="159" customFormat="1" ht="26.25" hidden="1" customHeight="1" x14ac:dyDescent="0.15">
      <c r="A94" s="182"/>
      <c r="B94" s="183"/>
      <c r="C94" s="183"/>
      <c r="D94" s="183"/>
      <c r="E94" s="183"/>
      <c r="F94" s="183"/>
      <c r="G94" s="183"/>
      <c r="H94" s="183"/>
      <c r="I94" s="183"/>
      <c r="J94" s="183"/>
      <c r="K94" s="183"/>
      <c r="L94" s="183"/>
      <c r="M94" s="183"/>
      <c r="N94" s="183"/>
      <c r="O94" s="183"/>
      <c r="P94" s="183"/>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5"/>
      <c r="BA94" s="185"/>
      <c r="BB94" s="185"/>
      <c r="BC94" s="185"/>
      <c r="BD94" s="185"/>
      <c r="BE94" s="177"/>
      <c r="BF94" s="177"/>
      <c r="BG94" s="177"/>
      <c r="BH94" s="177"/>
      <c r="BI94" s="177"/>
      <c r="BJ94" s="177"/>
      <c r="BK94" s="177"/>
      <c r="BL94" s="177"/>
      <c r="BM94" s="177"/>
      <c r="BN94" s="177"/>
      <c r="BO94" s="177"/>
      <c r="BP94" s="177"/>
      <c r="BQ94" s="174">
        <v>88</v>
      </c>
      <c r="BR94" s="179"/>
      <c r="BS94" s="920"/>
      <c r="BT94" s="921"/>
      <c r="BU94" s="921"/>
      <c r="BV94" s="921"/>
      <c r="BW94" s="921"/>
      <c r="BX94" s="921"/>
      <c r="BY94" s="921"/>
      <c r="BZ94" s="921"/>
      <c r="CA94" s="921"/>
      <c r="CB94" s="921"/>
      <c r="CC94" s="921"/>
      <c r="CD94" s="921"/>
      <c r="CE94" s="921"/>
      <c r="CF94" s="921"/>
      <c r="CG94" s="922"/>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08"/>
      <c r="DW94" s="909"/>
      <c r="DX94" s="909"/>
      <c r="DY94" s="909"/>
      <c r="DZ94" s="910"/>
      <c r="EA94" s="158"/>
    </row>
    <row r="95" spans="1:131" s="159" customFormat="1" ht="26.25" hidden="1" customHeight="1" x14ac:dyDescent="0.15">
      <c r="A95" s="182"/>
      <c r="B95" s="183"/>
      <c r="C95" s="183"/>
      <c r="D95" s="183"/>
      <c r="E95" s="183"/>
      <c r="F95" s="183"/>
      <c r="G95" s="183"/>
      <c r="H95" s="183"/>
      <c r="I95" s="183"/>
      <c r="J95" s="183"/>
      <c r="K95" s="183"/>
      <c r="L95" s="183"/>
      <c r="M95" s="183"/>
      <c r="N95" s="183"/>
      <c r="O95" s="183"/>
      <c r="P95" s="183"/>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5"/>
      <c r="BA95" s="185"/>
      <c r="BB95" s="185"/>
      <c r="BC95" s="185"/>
      <c r="BD95" s="185"/>
      <c r="BE95" s="177"/>
      <c r="BF95" s="177"/>
      <c r="BG95" s="177"/>
      <c r="BH95" s="177"/>
      <c r="BI95" s="177"/>
      <c r="BJ95" s="177"/>
      <c r="BK95" s="177"/>
      <c r="BL95" s="177"/>
      <c r="BM95" s="177"/>
      <c r="BN95" s="177"/>
      <c r="BO95" s="177"/>
      <c r="BP95" s="177"/>
      <c r="BQ95" s="174">
        <v>89</v>
      </c>
      <c r="BR95" s="179"/>
      <c r="BS95" s="920"/>
      <c r="BT95" s="921"/>
      <c r="BU95" s="921"/>
      <c r="BV95" s="921"/>
      <c r="BW95" s="921"/>
      <c r="BX95" s="921"/>
      <c r="BY95" s="921"/>
      <c r="BZ95" s="921"/>
      <c r="CA95" s="921"/>
      <c r="CB95" s="921"/>
      <c r="CC95" s="921"/>
      <c r="CD95" s="921"/>
      <c r="CE95" s="921"/>
      <c r="CF95" s="921"/>
      <c r="CG95" s="922"/>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08"/>
      <c r="DW95" s="909"/>
      <c r="DX95" s="909"/>
      <c r="DY95" s="909"/>
      <c r="DZ95" s="910"/>
      <c r="EA95" s="158"/>
    </row>
    <row r="96" spans="1:131" s="159" customFormat="1" ht="26.25" hidden="1" customHeight="1" x14ac:dyDescent="0.15">
      <c r="A96" s="182"/>
      <c r="B96" s="183"/>
      <c r="C96" s="183"/>
      <c r="D96" s="183"/>
      <c r="E96" s="183"/>
      <c r="F96" s="183"/>
      <c r="G96" s="183"/>
      <c r="H96" s="183"/>
      <c r="I96" s="183"/>
      <c r="J96" s="183"/>
      <c r="K96" s="183"/>
      <c r="L96" s="183"/>
      <c r="M96" s="183"/>
      <c r="N96" s="183"/>
      <c r="O96" s="183"/>
      <c r="P96" s="183"/>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5"/>
      <c r="BA96" s="185"/>
      <c r="BB96" s="185"/>
      <c r="BC96" s="185"/>
      <c r="BD96" s="185"/>
      <c r="BE96" s="177"/>
      <c r="BF96" s="177"/>
      <c r="BG96" s="177"/>
      <c r="BH96" s="177"/>
      <c r="BI96" s="177"/>
      <c r="BJ96" s="177"/>
      <c r="BK96" s="177"/>
      <c r="BL96" s="177"/>
      <c r="BM96" s="177"/>
      <c r="BN96" s="177"/>
      <c r="BO96" s="177"/>
      <c r="BP96" s="177"/>
      <c r="BQ96" s="174">
        <v>90</v>
      </c>
      <c r="BR96" s="179"/>
      <c r="BS96" s="920"/>
      <c r="BT96" s="921"/>
      <c r="BU96" s="921"/>
      <c r="BV96" s="921"/>
      <c r="BW96" s="921"/>
      <c r="BX96" s="921"/>
      <c r="BY96" s="921"/>
      <c r="BZ96" s="921"/>
      <c r="CA96" s="921"/>
      <c r="CB96" s="921"/>
      <c r="CC96" s="921"/>
      <c r="CD96" s="921"/>
      <c r="CE96" s="921"/>
      <c r="CF96" s="921"/>
      <c r="CG96" s="922"/>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08"/>
      <c r="DW96" s="909"/>
      <c r="DX96" s="909"/>
      <c r="DY96" s="909"/>
      <c r="DZ96" s="910"/>
      <c r="EA96" s="158"/>
    </row>
    <row r="97" spans="1:131" s="159" customFormat="1" ht="26.25" hidden="1" customHeight="1" x14ac:dyDescent="0.15">
      <c r="A97" s="182"/>
      <c r="B97" s="183"/>
      <c r="C97" s="183"/>
      <c r="D97" s="183"/>
      <c r="E97" s="183"/>
      <c r="F97" s="183"/>
      <c r="G97" s="183"/>
      <c r="H97" s="183"/>
      <c r="I97" s="183"/>
      <c r="J97" s="183"/>
      <c r="K97" s="183"/>
      <c r="L97" s="183"/>
      <c r="M97" s="183"/>
      <c r="N97" s="183"/>
      <c r="O97" s="183"/>
      <c r="P97" s="183"/>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5"/>
      <c r="BA97" s="185"/>
      <c r="BB97" s="185"/>
      <c r="BC97" s="185"/>
      <c r="BD97" s="185"/>
      <c r="BE97" s="177"/>
      <c r="BF97" s="177"/>
      <c r="BG97" s="177"/>
      <c r="BH97" s="177"/>
      <c r="BI97" s="177"/>
      <c r="BJ97" s="177"/>
      <c r="BK97" s="177"/>
      <c r="BL97" s="177"/>
      <c r="BM97" s="177"/>
      <c r="BN97" s="177"/>
      <c r="BO97" s="177"/>
      <c r="BP97" s="177"/>
      <c r="BQ97" s="174">
        <v>91</v>
      </c>
      <c r="BR97" s="179"/>
      <c r="BS97" s="920"/>
      <c r="BT97" s="921"/>
      <c r="BU97" s="921"/>
      <c r="BV97" s="921"/>
      <c r="BW97" s="921"/>
      <c r="BX97" s="921"/>
      <c r="BY97" s="921"/>
      <c r="BZ97" s="921"/>
      <c r="CA97" s="921"/>
      <c r="CB97" s="921"/>
      <c r="CC97" s="921"/>
      <c r="CD97" s="921"/>
      <c r="CE97" s="921"/>
      <c r="CF97" s="921"/>
      <c r="CG97" s="922"/>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08"/>
      <c r="DW97" s="909"/>
      <c r="DX97" s="909"/>
      <c r="DY97" s="909"/>
      <c r="DZ97" s="910"/>
      <c r="EA97" s="158"/>
    </row>
    <row r="98" spans="1:131" s="159" customFormat="1" ht="26.25" hidden="1" customHeight="1" x14ac:dyDescent="0.15">
      <c r="A98" s="182"/>
      <c r="B98" s="183"/>
      <c r="C98" s="183"/>
      <c r="D98" s="183"/>
      <c r="E98" s="183"/>
      <c r="F98" s="183"/>
      <c r="G98" s="183"/>
      <c r="H98" s="183"/>
      <c r="I98" s="183"/>
      <c r="J98" s="183"/>
      <c r="K98" s="183"/>
      <c r="L98" s="183"/>
      <c r="M98" s="183"/>
      <c r="N98" s="183"/>
      <c r="O98" s="183"/>
      <c r="P98" s="183"/>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5"/>
      <c r="BA98" s="185"/>
      <c r="BB98" s="185"/>
      <c r="BC98" s="185"/>
      <c r="BD98" s="185"/>
      <c r="BE98" s="177"/>
      <c r="BF98" s="177"/>
      <c r="BG98" s="177"/>
      <c r="BH98" s="177"/>
      <c r="BI98" s="177"/>
      <c r="BJ98" s="177"/>
      <c r="BK98" s="177"/>
      <c r="BL98" s="177"/>
      <c r="BM98" s="177"/>
      <c r="BN98" s="177"/>
      <c r="BO98" s="177"/>
      <c r="BP98" s="177"/>
      <c r="BQ98" s="174">
        <v>92</v>
      </c>
      <c r="BR98" s="179"/>
      <c r="BS98" s="920"/>
      <c r="BT98" s="921"/>
      <c r="BU98" s="921"/>
      <c r="BV98" s="921"/>
      <c r="BW98" s="921"/>
      <c r="BX98" s="921"/>
      <c r="BY98" s="921"/>
      <c r="BZ98" s="921"/>
      <c r="CA98" s="921"/>
      <c r="CB98" s="921"/>
      <c r="CC98" s="921"/>
      <c r="CD98" s="921"/>
      <c r="CE98" s="921"/>
      <c r="CF98" s="921"/>
      <c r="CG98" s="922"/>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08"/>
      <c r="DW98" s="909"/>
      <c r="DX98" s="909"/>
      <c r="DY98" s="909"/>
      <c r="DZ98" s="910"/>
      <c r="EA98" s="158"/>
    </row>
    <row r="99" spans="1:131" s="159" customFormat="1" ht="26.25" hidden="1" customHeight="1" x14ac:dyDescent="0.15">
      <c r="A99" s="182"/>
      <c r="B99" s="183"/>
      <c r="C99" s="183"/>
      <c r="D99" s="183"/>
      <c r="E99" s="183"/>
      <c r="F99" s="183"/>
      <c r="G99" s="183"/>
      <c r="H99" s="183"/>
      <c r="I99" s="183"/>
      <c r="J99" s="183"/>
      <c r="K99" s="183"/>
      <c r="L99" s="183"/>
      <c r="M99" s="183"/>
      <c r="N99" s="183"/>
      <c r="O99" s="183"/>
      <c r="P99" s="183"/>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5"/>
      <c r="BA99" s="185"/>
      <c r="BB99" s="185"/>
      <c r="BC99" s="185"/>
      <c r="BD99" s="185"/>
      <c r="BE99" s="177"/>
      <c r="BF99" s="177"/>
      <c r="BG99" s="177"/>
      <c r="BH99" s="177"/>
      <c r="BI99" s="177"/>
      <c r="BJ99" s="177"/>
      <c r="BK99" s="177"/>
      <c r="BL99" s="177"/>
      <c r="BM99" s="177"/>
      <c r="BN99" s="177"/>
      <c r="BO99" s="177"/>
      <c r="BP99" s="177"/>
      <c r="BQ99" s="174">
        <v>93</v>
      </c>
      <c r="BR99" s="179"/>
      <c r="BS99" s="920"/>
      <c r="BT99" s="921"/>
      <c r="BU99" s="921"/>
      <c r="BV99" s="921"/>
      <c r="BW99" s="921"/>
      <c r="BX99" s="921"/>
      <c r="BY99" s="921"/>
      <c r="BZ99" s="921"/>
      <c r="CA99" s="921"/>
      <c r="CB99" s="921"/>
      <c r="CC99" s="921"/>
      <c r="CD99" s="921"/>
      <c r="CE99" s="921"/>
      <c r="CF99" s="921"/>
      <c r="CG99" s="922"/>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08"/>
      <c r="DW99" s="909"/>
      <c r="DX99" s="909"/>
      <c r="DY99" s="909"/>
      <c r="DZ99" s="910"/>
      <c r="EA99" s="158"/>
    </row>
    <row r="100" spans="1:131" s="159" customFormat="1" ht="26.25" hidden="1" customHeight="1" x14ac:dyDescent="0.15">
      <c r="A100" s="182"/>
      <c r="B100" s="183"/>
      <c r="C100" s="183"/>
      <c r="D100" s="183"/>
      <c r="E100" s="183"/>
      <c r="F100" s="183"/>
      <c r="G100" s="183"/>
      <c r="H100" s="183"/>
      <c r="I100" s="183"/>
      <c r="J100" s="183"/>
      <c r="K100" s="183"/>
      <c r="L100" s="183"/>
      <c r="M100" s="183"/>
      <c r="N100" s="183"/>
      <c r="O100" s="183"/>
      <c r="P100" s="183"/>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5"/>
      <c r="BA100" s="185"/>
      <c r="BB100" s="185"/>
      <c r="BC100" s="185"/>
      <c r="BD100" s="185"/>
      <c r="BE100" s="177"/>
      <c r="BF100" s="177"/>
      <c r="BG100" s="177"/>
      <c r="BH100" s="177"/>
      <c r="BI100" s="177"/>
      <c r="BJ100" s="177"/>
      <c r="BK100" s="177"/>
      <c r="BL100" s="177"/>
      <c r="BM100" s="177"/>
      <c r="BN100" s="177"/>
      <c r="BO100" s="177"/>
      <c r="BP100" s="177"/>
      <c r="BQ100" s="174">
        <v>94</v>
      </c>
      <c r="BR100" s="179"/>
      <c r="BS100" s="920"/>
      <c r="BT100" s="921"/>
      <c r="BU100" s="921"/>
      <c r="BV100" s="921"/>
      <c r="BW100" s="921"/>
      <c r="BX100" s="921"/>
      <c r="BY100" s="921"/>
      <c r="BZ100" s="921"/>
      <c r="CA100" s="921"/>
      <c r="CB100" s="921"/>
      <c r="CC100" s="921"/>
      <c r="CD100" s="921"/>
      <c r="CE100" s="921"/>
      <c r="CF100" s="921"/>
      <c r="CG100" s="922"/>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08"/>
      <c r="DW100" s="909"/>
      <c r="DX100" s="909"/>
      <c r="DY100" s="909"/>
      <c r="DZ100" s="910"/>
      <c r="EA100" s="158"/>
    </row>
    <row r="101" spans="1:131" s="159" customFormat="1" ht="26.25" hidden="1" customHeight="1" x14ac:dyDescent="0.15">
      <c r="A101" s="182"/>
      <c r="B101" s="183"/>
      <c r="C101" s="183"/>
      <c r="D101" s="183"/>
      <c r="E101" s="183"/>
      <c r="F101" s="183"/>
      <c r="G101" s="183"/>
      <c r="H101" s="183"/>
      <c r="I101" s="183"/>
      <c r="J101" s="183"/>
      <c r="K101" s="183"/>
      <c r="L101" s="183"/>
      <c r="M101" s="183"/>
      <c r="N101" s="183"/>
      <c r="O101" s="183"/>
      <c r="P101" s="183"/>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5"/>
      <c r="BA101" s="185"/>
      <c r="BB101" s="185"/>
      <c r="BC101" s="185"/>
      <c r="BD101" s="185"/>
      <c r="BE101" s="177"/>
      <c r="BF101" s="177"/>
      <c r="BG101" s="177"/>
      <c r="BH101" s="177"/>
      <c r="BI101" s="177"/>
      <c r="BJ101" s="177"/>
      <c r="BK101" s="177"/>
      <c r="BL101" s="177"/>
      <c r="BM101" s="177"/>
      <c r="BN101" s="177"/>
      <c r="BO101" s="177"/>
      <c r="BP101" s="177"/>
      <c r="BQ101" s="174">
        <v>95</v>
      </c>
      <c r="BR101" s="179"/>
      <c r="BS101" s="920"/>
      <c r="BT101" s="921"/>
      <c r="BU101" s="921"/>
      <c r="BV101" s="921"/>
      <c r="BW101" s="921"/>
      <c r="BX101" s="921"/>
      <c r="BY101" s="921"/>
      <c r="BZ101" s="921"/>
      <c r="CA101" s="921"/>
      <c r="CB101" s="921"/>
      <c r="CC101" s="921"/>
      <c r="CD101" s="921"/>
      <c r="CE101" s="921"/>
      <c r="CF101" s="921"/>
      <c r="CG101" s="922"/>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08"/>
      <c r="DW101" s="909"/>
      <c r="DX101" s="909"/>
      <c r="DY101" s="909"/>
      <c r="DZ101" s="910"/>
      <c r="EA101" s="158"/>
    </row>
    <row r="102" spans="1:131" s="159" customFormat="1" ht="26.25" customHeight="1" thickBot="1" x14ac:dyDescent="0.2">
      <c r="A102" s="182"/>
      <c r="B102" s="183"/>
      <c r="C102" s="183"/>
      <c r="D102" s="183"/>
      <c r="E102" s="183"/>
      <c r="F102" s="183"/>
      <c r="G102" s="183"/>
      <c r="H102" s="183"/>
      <c r="I102" s="183"/>
      <c r="J102" s="183"/>
      <c r="K102" s="183"/>
      <c r="L102" s="183"/>
      <c r="M102" s="183"/>
      <c r="N102" s="183"/>
      <c r="O102" s="183"/>
      <c r="P102" s="183"/>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5"/>
      <c r="BA102" s="185"/>
      <c r="BB102" s="185"/>
      <c r="BC102" s="185"/>
      <c r="BD102" s="185"/>
      <c r="BE102" s="177"/>
      <c r="BF102" s="177"/>
      <c r="BG102" s="177"/>
      <c r="BH102" s="177"/>
      <c r="BI102" s="177"/>
      <c r="BJ102" s="177"/>
      <c r="BK102" s="177"/>
      <c r="BL102" s="177"/>
      <c r="BM102" s="177"/>
      <c r="BN102" s="177"/>
      <c r="BO102" s="177"/>
      <c r="BP102" s="177"/>
      <c r="BQ102" s="176" t="s">
        <v>362</v>
      </c>
      <c r="BR102" s="911" t="s">
        <v>395</v>
      </c>
      <c r="BS102" s="912"/>
      <c r="BT102" s="912"/>
      <c r="BU102" s="912"/>
      <c r="BV102" s="912"/>
      <c r="BW102" s="912"/>
      <c r="BX102" s="912"/>
      <c r="BY102" s="912"/>
      <c r="BZ102" s="912"/>
      <c r="CA102" s="912"/>
      <c r="CB102" s="912"/>
      <c r="CC102" s="912"/>
      <c r="CD102" s="912"/>
      <c r="CE102" s="912"/>
      <c r="CF102" s="912"/>
      <c r="CG102" s="913"/>
      <c r="CH102" s="914"/>
      <c r="CI102" s="915"/>
      <c r="CJ102" s="915"/>
      <c r="CK102" s="915"/>
      <c r="CL102" s="916"/>
      <c r="CM102" s="914"/>
      <c r="CN102" s="915"/>
      <c r="CO102" s="915"/>
      <c r="CP102" s="915"/>
      <c r="CQ102" s="916"/>
      <c r="CR102" s="917">
        <f>SUM(CR7:CV88)</f>
        <v>666</v>
      </c>
      <c r="CS102" s="918"/>
      <c r="CT102" s="918"/>
      <c r="CU102" s="918"/>
      <c r="CV102" s="919"/>
      <c r="CW102" s="917">
        <f t="shared" ref="CW102" si="0">SUM(CW7:DA88)</f>
        <v>98</v>
      </c>
      <c r="CX102" s="918"/>
      <c r="CY102" s="918"/>
      <c r="CZ102" s="918"/>
      <c r="DA102" s="919"/>
      <c r="DB102" s="917">
        <f t="shared" ref="DB102" si="1">SUM(DB7:DF88)</f>
        <v>1500</v>
      </c>
      <c r="DC102" s="918"/>
      <c r="DD102" s="918"/>
      <c r="DE102" s="918"/>
      <c r="DF102" s="919"/>
      <c r="DG102" s="917">
        <f t="shared" ref="DG102" si="2">SUM(DG7:DK88)</f>
        <v>6865</v>
      </c>
      <c r="DH102" s="918"/>
      <c r="DI102" s="918"/>
      <c r="DJ102" s="918"/>
      <c r="DK102" s="919"/>
      <c r="DL102" s="917">
        <f t="shared" ref="DL102" si="3">SUM(DL7:DP88)</f>
        <v>0</v>
      </c>
      <c r="DM102" s="918"/>
      <c r="DN102" s="918"/>
      <c r="DO102" s="918"/>
      <c r="DP102" s="919"/>
      <c r="DQ102" s="917">
        <f t="shared" ref="DQ102" si="4">SUM(DQ7:DU88)</f>
        <v>870</v>
      </c>
      <c r="DR102" s="918"/>
      <c r="DS102" s="918"/>
      <c r="DT102" s="918"/>
      <c r="DU102" s="919"/>
      <c r="DV102" s="900"/>
      <c r="DW102" s="901"/>
      <c r="DX102" s="901"/>
      <c r="DY102" s="901"/>
      <c r="DZ102" s="902"/>
      <c r="EA102" s="158"/>
    </row>
    <row r="103" spans="1:131" s="159" customFormat="1" ht="26.25" customHeight="1" x14ac:dyDescent="0.15">
      <c r="A103" s="182"/>
      <c r="B103" s="183"/>
      <c r="C103" s="183"/>
      <c r="D103" s="183"/>
      <c r="E103" s="183"/>
      <c r="F103" s="183"/>
      <c r="G103" s="183"/>
      <c r="H103" s="183"/>
      <c r="I103" s="183"/>
      <c r="J103" s="183"/>
      <c r="K103" s="183"/>
      <c r="L103" s="183"/>
      <c r="M103" s="183"/>
      <c r="N103" s="183"/>
      <c r="O103" s="183"/>
      <c r="P103" s="183"/>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5"/>
      <c r="BA103" s="185"/>
      <c r="BB103" s="185"/>
      <c r="BC103" s="185"/>
      <c r="BD103" s="185"/>
      <c r="BE103" s="177"/>
      <c r="BF103" s="177"/>
      <c r="BG103" s="177"/>
      <c r="BH103" s="177"/>
      <c r="BI103" s="177"/>
      <c r="BJ103" s="177"/>
      <c r="BK103" s="177"/>
      <c r="BL103" s="177"/>
      <c r="BM103" s="177"/>
      <c r="BN103" s="177"/>
      <c r="BO103" s="177"/>
      <c r="BP103" s="177"/>
      <c r="BQ103" s="903" t="s">
        <v>396</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158"/>
    </row>
    <row r="104" spans="1:131" s="159" customFormat="1" ht="26.25" customHeight="1" x14ac:dyDescent="0.15">
      <c r="A104" s="182"/>
      <c r="B104" s="183"/>
      <c r="C104" s="183"/>
      <c r="D104" s="183"/>
      <c r="E104" s="183"/>
      <c r="F104" s="183"/>
      <c r="G104" s="183"/>
      <c r="H104" s="183"/>
      <c r="I104" s="183"/>
      <c r="J104" s="183"/>
      <c r="K104" s="183"/>
      <c r="L104" s="183"/>
      <c r="M104" s="183"/>
      <c r="N104" s="183"/>
      <c r="O104" s="183"/>
      <c r="P104" s="183"/>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4"/>
      <c r="AY104" s="184"/>
      <c r="AZ104" s="185"/>
      <c r="BA104" s="185"/>
      <c r="BB104" s="185"/>
      <c r="BC104" s="185"/>
      <c r="BD104" s="185"/>
      <c r="BE104" s="177"/>
      <c r="BF104" s="177"/>
      <c r="BG104" s="177"/>
      <c r="BH104" s="177"/>
      <c r="BI104" s="177"/>
      <c r="BJ104" s="177"/>
      <c r="BK104" s="177"/>
      <c r="BL104" s="177"/>
      <c r="BM104" s="177"/>
      <c r="BN104" s="177"/>
      <c r="BO104" s="177"/>
      <c r="BP104" s="177"/>
      <c r="BQ104" s="904" t="s">
        <v>397</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158"/>
    </row>
    <row r="105" spans="1:131" s="159" customFormat="1" ht="11.25" customHeight="1" x14ac:dyDescent="0.15">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c r="BA105" s="177"/>
      <c r="BB105" s="177"/>
      <c r="BC105" s="177"/>
      <c r="BD105" s="177"/>
      <c r="BE105" s="177"/>
      <c r="BF105" s="177"/>
      <c r="BG105" s="177"/>
      <c r="BH105" s="177"/>
      <c r="BI105" s="177"/>
      <c r="BJ105" s="177"/>
      <c r="BK105" s="177"/>
      <c r="BL105" s="177"/>
      <c r="BM105" s="177"/>
      <c r="BN105" s="177"/>
      <c r="BO105" s="177"/>
      <c r="BP105" s="177"/>
      <c r="BQ105" s="180"/>
      <c r="BR105" s="180"/>
      <c r="BS105" s="180"/>
      <c r="BT105" s="180"/>
      <c r="BU105" s="180"/>
      <c r="BV105" s="180"/>
      <c r="BW105" s="180"/>
      <c r="BX105" s="180"/>
      <c r="BY105" s="180"/>
      <c r="BZ105" s="180"/>
      <c r="CA105" s="180"/>
      <c r="CB105" s="180"/>
      <c r="CC105" s="180"/>
      <c r="CD105" s="180"/>
      <c r="CE105" s="180"/>
      <c r="CF105" s="180"/>
      <c r="CG105" s="180"/>
      <c r="CH105" s="180"/>
      <c r="CI105" s="180"/>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0"/>
      <c r="DF105" s="180"/>
      <c r="DG105" s="180"/>
      <c r="DH105" s="180"/>
      <c r="DI105" s="180"/>
      <c r="DJ105" s="180"/>
      <c r="DK105" s="180"/>
      <c r="DL105" s="180"/>
      <c r="DM105" s="180"/>
      <c r="DN105" s="180"/>
      <c r="DO105" s="180"/>
      <c r="DP105" s="180"/>
      <c r="DQ105" s="180"/>
      <c r="DR105" s="180"/>
      <c r="DS105" s="180"/>
      <c r="DT105" s="180"/>
      <c r="DU105" s="180"/>
      <c r="DV105" s="180"/>
      <c r="DW105" s="180"/>
      <c r="DX105" s="180"/>
      <c r="DY105" s="180"/>
      <c r="DZ105" s="180"/>
      <c r="EA105" s="158"/>
    </row>
    <row r="106" spans="1:131" s="159" customFormat="1" ht="11.25" customHeight="1" x14ac:dyDescent="0.15">
      <c r="A106" s="186"/>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86"/>
      <c r="BQ106" s="180"/>
      <c r="BR106" s="180"/>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0"/>
      <c r="DF106" s="180"/>
      <c r="DG106" s="180"/>
      <c r="DH106" s="180"/>
      <c r="DI106" s="180"/>
      <c r="DJ106" s="180"/>
      <c r="DK106" s="180"/>
      <c r="DL106" s="180"/>
      <c r="DM106" s="180"/>
      <c r="DN106" s="180"/>
      <c r="DO106" s="180"/>
      <c r="DP106" s="180"/>
      <c r="DQ106" s="180"/>
      <c r="DR106" s="180"/>
      <c r="DS106" s="180"/>
      <c r="DT106" s="180"/>
      <c r="DU106" s="180"/>
      <c r="DV106" s="180"/>
      <c r="DW106" s="180"/>
      <c r="DX106" s="180"/>
      <c r="DY106" s="180"/>
      <c r="DZ106" s="180"/>
      <c r="EA106" s="158"/>
    </row>
    <row r="107" spans="1:131" s="158" customFormat="1" ht="26.25" customHeight="1" thickBot="1" x14ac:dyDescent="0.2">
      <c r="A107" s="187" t="s">
        <v>398</v>
      </c>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7" t="s">
        <v>399</v>
      </c>
      <c r="AV107" s="188"/>
      <c r="AW107" s="188"/>
      <c r="AX107" s="188"/>
      <c r="AY107" s="188"/>
      <c r="AZ107" s="188"/>
      <c r="BA107" s="188"/>
      <c r="BB107" s="188"/>
      <c r="BC107" s="188"/>
      <c r="BD107" s="188"/>
      <c r="BE107" s="188"/>
      <c r="BF107" s="188"/>
      <c r="BG107" s="188"/>
      <c r="BH107" s="188"/>
      <c r="BI107" s="188"/>
      <c r="BJ107" s="188"/>
      <c r="BK107" s="188"/>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188"/>
      <c r="DI107" s="188"/>
      <c r="DJ107" s="188"/>
      <c r="DK107" s="188"/>
      <c r="DL107" s="188"/>
      <c r="DM107" s="188"/>
      <c r="DN107" s="188"/>
      <c r="DO107" s="188"/>
      <c r="DP107" s="188"/>
      <c r="DQ107" s="188"/>
      <c r="DR107" s="188"/>
      <c r="DS107" s="188"/>
      <c r="DT107" s="188"/>
      <c r="DU107" s="188"/>
      <c r="DV107" s="188"/>
      <c r="DW107" s="188"/>
      <c r="DX107" s="188"/>
      <c r="DY107" s="188"/>
      <c r="DZ107" s="188"/>
    </row>
    <row r="108" spans="1:131" s="158" customFormat="1" ht="26.25" customHeight="1" x14ac:dyDescent="0.15">
      <c r="A108" s="905" t="s">
        <v>400</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401</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158" customFormat="1" ht="26.25" customHeight="1" x14ac:dyDescent="0.15">
      <c r="A109" s="860" t="s">
        <v>402</v>
      </c>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2"/>
      <c r="AA109" s="863" t="s">
        <v>403</v>
      </c>
      <c r="AB109" s="861"/>
      <c r="AC109" s="861"/>
      <c r="AD109" s="861"/>
      <c r="AE109" s="862"/>
      <c r="AF109" s="863" t="s">
        <v>404</v>
      </c>
      <c r="AG109" s="861"/>
      <c r="AH109" s="861"/>
      <c r="AI109" s="861"/>
      <c r="AJ109" s="862"/>
      <c r="AK109" s="863" t="s">
        <v>277</v>
      </c>
      <c r="AL109" s="861"/>
      <c r="AM109" s="861"/>
      <c r="AN109" s="861"/>
      <c r="AO109" s="862"/>
      <c r="AP109" s="863" t="s">
        <v>405</v>
      </c>
      <c r="AQ109" s="861"/>
      <c r="AR109" s="861"/>
      <c r="AS109" s="861"/>
      <c r="AT109" s="892"/>
      <c r="AU109" s="860" t="s">
        <v>402</v>
      </c>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2"/>
      <c r="BQ109" s="863" t="s">
        <v>403</v>
      </c>
      <c r="BR109" s="861"/>
      <c r="BS109" s="861"/>
      <c r="BT109" s="861"/>
      <c r="BU109" s="862"/>
      <c r="BV109" s="863" t="s">
        <v>404</v>
      </c>
      <c r="BW109" s="861"/>
      <c r="BX109" s="861"/>
      <c r="BY109" s="861"/>
      <c r="BZ109" s="862"/>
      <c r="CA109" s="863" t="s">
        <v>277</v>
      </c>
      <c r="CB109" s="861"/>
      <c r="CC109" s="861"/>
      <c r="CD109" s="861"/>
      <c r="CE109" s="862"/>
      <c r="CF109" s="899" t="s">
        <v>405</v>
      </c>
      <c r="CG109" s="899"/>
      <c r="CH109" s="899"/>
      <c r="CI109" s="899"/>
      <c r="CJ109" s="899"/>
      <c r="CK109" s="863" t="s">
        <v>406</v>
      </c>
      <c r="CL109" s="861"/>
      <c r="CM109" s="861"/>
      <c r="CN109" s="861"/>
      <c r="CO109" s="861"/>
      <c r="CP109" s="861"/>
      <c r="CQ109" s="861"/>
      <c r="CR109" s="861"/>
      <c r="CS109" s="861"/>
      <c r="CT109" s="861"/>
      <c r="CU109" s="861"/>
      <c r="CV109" s="861"/>
      <c r="CW109" s="861"/>
      <c r="CX109" s="861"/>
      <c r="CY109" s="861"/>
      <c r="CZ109" s="861"/>
      <c r="DA109" s="861"/>
      <c r="DB109" s="861"/>
      <c r="DC109" s="861"/>
      <c r="DD109" s="861"/>
      <c r="DE109" s="861"/>
      <c r="DF109" s="862"/>
      <c r="DG109" s="863" t="s">
        <v>403</v>
      </c>
      <c r="DH109" s="861"/>
      <c r="DI109" s="861"/>
      <c r="DJ109" s="861"/>
      <c r="DK109" s="862"/>
      <c r="DL109" s="863" t="s">
        <v>404</v>
      </c>
      <c r="DM109" s="861"/>
      <c r="DN109" s="861"/>
      <c r="DO109" s="861"/>
      <c r="DP109" s="862"/>
      <c r="DQ109" s="863" t="s">
        <v>277</v>
      </c>
      <c r="DR109" s="861"/>
      <c r="DS109" s="861"/>
      <c r="DT109" s="861"/>
      <c r="DU109" s="862"/>
      <c r="DV109" s="863" t="s">
        <v>405</v>
      </c>
      <c r="DW109" s="861"/>
      <c r="DX109" s="861"/>
      <c r="DY109" s="861"/>
      <c r="DZ109" s="892"/>
    </row>
    <row r="110" spans="1:131" s="158" customFormat="1" ht="26.25" customHeight="1" x14ac:dyDescent="0.15">
      <c r="A110" s="763" t="s">
        <v>407</v>
      </c>
      <c r="B110" s="764"/>
      <c r="C110" s="764"/>
      <c r="D110" s="764"/>
      <c r="E110" s="764"/>
      <c r="F110" s="764"/>
      <c r="G110" s="764"/>
      <c r="H110" s="764"/>
      <c r="I110" s="764"/>
      <c r="J110" s="764"/>
      <c r="K110" s="764"/>
      <c r="L110" s="764"/>
      <c r="M110" s="764"/>
      <c r="N110" s="764"/>
      <c r="O110" s="764"/>
      <c r="P110" s="764"/>
      <c r="Q110" s="764"/>
      <c r="R110" s="764"/>
      <c r="S110" s="764"/>
      <c r="T110" s="764"/>
      <c r="U110" s="764"/>
      <c r="V110" s="764"/>
      <c r="W110" s="764"/>
      <c r="X110" s="764"/>
      <c r="Y110" s="764"/>
      <c r="Z110" s="765"/>
      <c r="AA110" s="853">
        <v>3180432</v>
      </c>
      <c r="AB110" s="854"/>
      <c r="AC110" s="854"/>
      <c r="AD110" s="854"/>
      <c r="AE110" s="855"/>
      <c r="AF110" s="856">
        <v>3216216</v>
      </c>
      <c r="AG110" s="854"/>
      <c r="AH110" s="854"/>
      <c r="AI110" s="854"/>
      <c r="AJ110" s="855"/>
      <c r="AK110" s="856">
        <v>3319483</v>
      </c>
      <c r="AL110" s="854"/>
      <c r="AM110" s="854"/>
      <c r="AN110" s="854"/>
      <c r="AO110" s="855"/>
      <c r="AP110" s="857">
        <v>10.199999999999999</v>
      </c>
      <c r="AQ110" s="858"/>
      <c r="AR110" s="858"/>
      <c r="AS110" s="858"/>
      <c r="AT110" s="859"/>
      <c r="AU110" s="893" t="s">
        <v>47</v>
      </c>
      <c r="AV110" s="894"/>
      <c r="AW110" s="894"/>
      <c r="AX110" s="894"/>
      <c r="AY110" s="894"/>
      <c r="AZ110" s="819" t="s">
        <v>408</v>
      </c>
      <c r="BA110" s="764"/>
      <c r="BB110" s="764"/>
      <c r="BC110" s="764"/>
      <c r="BD110" s="764"/>
      <c r="BE110" s="764"/>
      <c r="BF110" s="764"/>
      <c r="BG110" s="764"/>
      <c r="BH110" s="764"/>
      <c r="BI110" s="764"/>
      <c r="BJ110" s="764"/>
      <c r="BK110" s="764"/>
      <c r="BL110" s="764"/>
      <c r="BM110" s="764"/>
      <c r="BN110" s="764"/>
      <c r="BO110" s="764"/>
      <c r="BP110" s="765"/>
      <c r="BQ110" s="820">
        <v>34446880</v>
      </c>
      <c r="BR110" s="801"/>
      <c r="BS110" s="801"/>
      <c r="BT110" s="801"/>
      <c r="BU110" s="801"/>
      <c r="BV110" s="801">
        <v>35893792</v>
      </c>
      <c r="BW110" s="801"/>
      <c r="BX110" s="801"/>
      <c r="BY110" s="801"/>
      <c r="BZ110" s="801"/>
      <c r="CA110" s="801">
        <v>36565792</v>
      </c>
      <c r="CB110" s="801"/>
      <c r="CC110" s="801"/>
      <c r="CD110" s="801"/>
      <c r="CE110" s="801"/>
      <c r="CF110" s="825">
        <v>112.8</v>
      </c>
      <c r="CG110" s="826"/>
      <c r="CH110" s="826"/>
      <c r="CI110" s="826"/>
      <c r="CJ110" s="826"/>
      <c r="CK110" s="889" t="s">
        <v>409</v>
      </c>
      <c r="CL110" s="775"/>
      <c r="CM110" s="850" t="s">
        <v>410</v>
      </c>
      <c r="CN110" s="851"/>
      <c r="CO110" s="851"/>
      <c r="CP110" s="851"/>
      <c r="CQ110" s="851"/>
      <c r="CR110" s="851"/>
      <c r="CS110" s="851"/>
      <c r="CT110" s="851"/>
      <c r="CU110" s="851"/>
      <c r="CV110" s="851"/>
      <c r="CW110" s="851"/>
      <c r="CX110" s="851"/>
      <c r="CY110" s="851"/>
      <c r="CZ110" s="851"/>
      <c r="DA110" s="851"/>
      <c r="DB110" s="851"/>
      <c r="DC110" s="851"/>
      <c r="DD110" s="851"/>
      <c r="DE110" s="851"/>
      <c r="DF110" s="852"/>
      <c r="DG110" s="820" t="s">
        <v>380</v>
      </c>
      <c r="DH110" s="801"/>
      <c r="DI110" s="801"/>
      <c r="DJ110" s="801"/>
      <c r="DK110" s="801"/>
      <c r="DL110" s="801" t="s">
        <v>380</v>
      </c>
      <c r="DM110" s="801"/>
      <c r="DN110" s="801"/>
      <c r="DO110" s="801"/>
      <c r="DP110" s="801"/>
      <c r="DQ110" s="801" t="s">
        <v>380</v>
      </c>
      <c r="DR110" s="801"/>
      <c r="DS110" s="801"/>
      <c r="DT110" s="801"/>
      <c r="DU110" s="801"/>
      <c r="DV110" s="802" t="s">
        <v>380</v>
      </c>
      <c r="DW110" s="802"/>
      <c r="DX110" s="802"/>
      <c r="DY110" s="802"/>
      <c r="DZ110" s="803"/>
    </row>
    <row r="111" spans="1:131" s="158" customFormat="1" ht="26.25" customHeight="1" x14ac:dyDescent="0.15">
      <c r="A111" s="730" t="s">
        <v>411</v>
      </c>
      <c r="B111" s="731"/>
      <c r="C111" s="731"/>
      <c r="D111" s="731"/>
      <c r="E111" s="731"/>
      <c r="F111" s="731"/>
      <c r="G111" s="731"/>
      <c r="H111" s="731"/>
      <c r="I111" s="731"/>
      <c r="J111" s="731"/>
      <c r="K111" s="731"/>
      <c r="L111" s="731"/>
      <c r="M111" s="731"/>
      <c r="N111" s="731"/>
      <c r="O111" s="731"/>
      <c r="P111" s="731"/>
      <c r="Q111" s="731"/>
      <c r="R111" s="731"/>
      <c r="S111" s="731"/>
      <c r="T111" s="731"/>
      <c r="U111" s="731"/>
      <c r="V111" s="731"/>
      <c r="W111" s="731"/>
      <c r="X111" s="731"/>
      <c r="Y111" s="731"/>
      <c r="Z111" s="888"/>
      <c r="AA111" s="881" t="s">
        <v>384</v>
      </c>
      <c r="AB111" s="882"/>
      <c r="AC111" s="882"/>
      <c r="AD111" s="882"/>
      <c r="AE111" s="883"/>
      <c r="AF111" s="884" t="s">
        <v>384</v>
      </c>
      <c r="AG111" s="882"/>
      <c r="AH111" s="882"/>
      <c r="AI111" s="882"/>
      <c r="AJ111" s="883"/>
      <c r="AK111" s="884" t="s">
        <v>384</v>
      </c>
      <c r="AL111" s="882"/>
      <c r="AM111" s="882"/>
      <c r="AN111" s="882"/>
      <c r="AO111" s="883"/>
      <c r="AP111" s="885" t="s">
        <v>384</v>
      </c>
      <c r="AQ111" s="886"/>
      <c r="AR111" s="886"/>
      <c r="AS111" s="886"/>
      <c r="AT111" s="887"/>
      <c r="AU111" s="895"/>
      <c r="AV111" s="896"/>
      <c r="AW111" s="896"/>
      <c r="AX111" s="896"/>
      <c r="AY111" s="896"/>
      <c r="AZ111" s="771" t="s">
        <v>412</v>
      </c>
      <c r="BA111" s="706"/>
      <c r="BB111" s="706"/>
      <c r="BC111" s="706"/>
      <c r="BD111" s="706"/>
      <c r="BE111" s="706"/>
      <c r="BF111" s="706"/>
      <c r="BG111" s="706"/>
      <c r="BH111" s="706"/>
      <c r="BI111" s="706"/>
      <c r="BJ111" s="706"/>
      <c r="BK111" s="706"/>
      <c r="BL111" s="706"/>
      <c r="BM111" s="706"/>
      <c r="BN111" s="706"/>
      <c r="BO111" s="706"/>
      <c r="BP111" s="707"/>
      <c r="BQ111" s="772">
        <v>8296825</v>
      </c>
      <c r="BR111" s="773"/>
      <c r="BS111" s="773"/>
      <c r="BT111" s="773"/>
      <c r="BU111" s="773"/>
      <c r="BV111" s="773">
        <v>7582631</v>
      </c>
      <c r="BW111" s="773"/>
      <c r="BX111" s="773"/>
      <c r="BY111" s="773"/>
      <c r="BZ111" s="773"/>
      <c r="CA111" s="773">
        <v>7304218</v>
      </c>
      <c r="CB111" s="773"/>
      <c r="CC111" s="773"/>
      <c r="CD111" s="773"/>
      <c r="CE111" s="773"/>
      <c r="CF111" s="834">
        <v>22.5</v>
      </c>
      <c r="CG111" s="835"/>
      <c r="CH111" s="835"/>
      <c r="CI111" s="835"/>
      <c r="CJ111" s="835"/>
      <c r="CK111" s="890"/>
      <c r="CL111" s="777"/>
      <c r="CM111" s="780" t="s">
        <v>413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772" t="s">
        <v>414</v>
      </c>
      <c r="DH111" s="773"/>
      <c r="DI111" s="773"/>
      <c r="DJ111" s="773"/>
      <c r="DK111" s="773"/>
      <c r="DL111" s="773" t="s">
        <v>384</v>
      </c>
      <c r="DM111" s="773"/>
      <c r="DN111" s="773"/>
      <c r="DO111" s="773"/>
      <c r="DP111" s="773"/>
      <c r="DQ111" s="773" t="s">
        <v>203</v>
      </c>
      <c r="DR111" s="773"/>
      <c r="DS111" s="773"/>
      <c r="DT111" s="773"/>
      <c r="DU111" s="773"/>
      <c r="DV111" s="750" t="s">
        <v>415</v>
      </c>
      <c r="DW111" s="750"/>
      <c r="DX111" s="750"/>
      <c r="DY111" s="750"/>
      <c r="DZ111" s="751"/>
    </row>
    <row r="112" spans="1:131" s="158" customFormat="1" ht="26.25" customHeight="1" x14ac:dyDescent="0.15">
      <c r="A112" s="875" t="s">
        <v>416</v>
      </c>
      <c r="B112" s="876"/>
      <c r="C112" s="706" t="s">
        <v>417</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35" t="s">
        <v>415</v>
      </c>
      <c r="AB112" s="736"/>
      <c r="AC112" s="736"/>
      <c r="AD112" s="736"/>
      <c r="AE112" s="737"/>
      <c r="AF112" s="738" t="s">
        <v>203</v>
      </c>
      <c r="AG112" s="736"/>
      <c r="AH112" s="736"/>
      <c r="AI112" s="736"/>
      <c r="AJ112" s="737"/>
      <c r="AK112" s="738" t="s">
        <v>384</v>
      </c>
      <c r="AL112" s="736"/>
      <c r="AM112" s="736"/>
      <c r="AN112" s="736"/>
      <c r="AO112" s="737"/>
      <c r="AP112" s="783" t="s">
        <v>384</v>
      </c>
      <c r="AQ112" s="784"/>
      <c r="AR112" s="784"/>
      <c r="AS112" s="784"/>
      <c r="AT112" s="785"/>
      <c r="AU112" s="895"/>
      <c r="AV112" s="896"/>
      <c r="AW112" s="896"/>
      <c r="AX112" s="896"/>
      <c r="AY112" s="896"/>
      <c r="AZ112" s="771" t="s">
        <v>418</v>
      </c>
      <c r="BA112" s="706"/>
      <c r="BB112" s="706"/>
      <c r="BC112" s="706"/>
      <c r="BD112" s="706"/>
      <c r="BE112" s="706"/>
      <c r="BF112" s="706"/>
      <c r="BG112" s="706"/>
      <c r="BH112" s="706"/>
      <c r="BI112" s="706"/>
      <c r="BJ112" s="706"/>
      <c r="BK112" s="706"/>
      <c r="BL112" s="706"/>
      <c r="BM112" s="706"/>
      <c r="BN112" s="706"/>
      <c r="BO112" s="706"/>
      <c r="BP112" s="707"/>
      <c r="BQ112" s="772">
        <v>11567437</v>
      </c>
      <c r="BR112" s="773"/>
      <c r="BS112" s="773"/>
      <c r="BT112" s="773"/>
      <c r="BU112" s="773"/>
      <c r="BV112" s="773">
        <v>10301110</v>
      </c>
      <c r="BW112" s="773"/>
      <c r="BX112" s="773"/>
      <c r="BY112" s="773"/>
      <c r="BZ112" s="773"/>
      <c r="CA112" s="773">
        <v>9035920</v>
      </c>
      <c r="CB112" s="773"/>
      <c r="CC112" s="773"/>
      <c r="CD112" s="773"/>
      <c r="CE112" s="773"/>
      <c r="CF112" s="834">
        <v>27.9</v>
      </c>
      <c r="CG112" s="835"/>
      <c r="CH112" s="835"/>
      <c r="CI112" s="835"/>
      <c r="CJ112" s="835"/>
      <c r="CK112" s="890"/>
      <c r="CL112" s="777"/>
      <c r="CM112" s="780" t="s">
        <v>419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772" t="s">
        <v>420</v>
      </c>
      <c r="DH112" s="773"/>
      <c r="DI112" s="773"/>
      <c r="DJ112" s="773"/>
      <c r="DK112" s="773"/>
      <c r="DL112" s="773" t="s">
        <v>384</v>
      </c>
      <c r="DM112" s="773"/>
      <c r="DN112" s="773"/>
      <c r="DO112" s="773"/>
      <c r="DP112" s="773"/>
      <c r="DQ112" s="773" t="s">
        <v>384</v>
      </c>
      <c r="DR112" s="773"/>
      <c r="DS112" s="773"/>
      <c r="DT112" s="773"/>
      <c r="DU112" s="773"/>
      <c r="DV112" s="750" t="s">
        <v>415</v>
      </c>
      <c r="DW112" s="750"/>
      <c r="DX112" s="750"/>
      <c r="DY112" s="750"/>
      <c r="DZ112" s="751"/>
    </row>
    <row r="113" spans="1:130" s="158" customFormat="1" ht="26.25" customHeight="1" x14ac:dyDescent="0.15">
      <c r="A113" s="877"/>
      <c r="B113" s="878"/>
      <c r="C113" s="706" t="s">
        <v>421</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881">
        <v>1486112</v>
      </c>
      <c r="AB113" s="882"/>
      <c r="AC113" s="882"/>
      <c r="AD113" s="882"/>
      <c r="AE113" s="883"/>
      <c r="AF113" s="884">
        <v>1453809</v>
      </c>
      <c r="AG113" s="882"/>
      <c r="AH113" s="882"/>
      <c r="AI113" s="882"/>
      <c r="AJ113" s="883"/>
      <c r="AK113" s="884">
        <v>1041195</v>
      </c>
      <c r="AL113" s="882"/>
      <c r="AM113" s="882"/>
      <c r="AN113" s="882"/>
      <c r="AO113" s="883"/>
      <c r="AP113" s="885">
        <v>3.2</v>
      </c>
      <c r="AQ113" s="886"/>
      <c r="AR113" s="886"/>
      <c r="AS113" s="886"/>
      <c r="AT113" s="887"/>
      <c r="AU113" s="895"/>
      <c r="AV113" s="896"/>
      <c r="AW113" s="896"/>
      <c r="AX113" s="896"/>
      <c r="AY113" s="896"/>
      <c r="AZ113" s="771" t="s">
        <v>422</v>
      </c>
      <c r="BA113" s="706"/>
      <c r="BB113" s="706"/>
      <c r="BC113" s="706"/>
      <c r="BD113" s="706"/>
      <c r="BE113" s="706"/>
      <c r="BF113" s="706"/>
      <c r="BG113" s="706"/>
      <c r="BH113" s="706"/>
      <c r="BI113" s="706"/>
      <c r="BJ113" s="706"/>
      <c r="BK113" s="706"/>
      <c r="BL113" s="706"/>
      <c r="BM113" s="706"/>
      <c r="BN113" s="706"/>
      <c r="BO113" s="706"/>
      <c r="BP113" s="707"/>
      <c r="BQ113" s="772">
        <v>1008275</v>
      </c>
      <c r="BR113" s="773"/>
      <c r="BS113" s="773"/>
      <c r="BT113" s="773"/>
      <c r="BU113" s="773"/>
      <c r="BV113" s="773">
        <v>3851338</v>
      </c>
      <c r="BW113" s="773"/>
      <c r="BX113" s="773"/>
      <c r="BY113" s="773"/>
      <c r="BZ113" s="773"/>
      <c r="CA113" s="773">
        <v>3825682</v>
      </c>
      <c r="CB113" s="773"/>
      <c r="CC113" s="773"/>
      <c r="CD113" s="773"/>
      <c r="CE113" s="773"/>
      <c r="CF113" s="834">
        <v>11.8</v>
      </c>
      <c r="CG113" s="835"/>
      <c r="CH113" s="835"/>
      <c r="CI113" s="835"/>
      <c r="CJ113" s="835"/>
      <c r="CK113" s="890"/>
      <c r="CL113" s="777"/>
      <c r="CM113" s="780" t="s">
        <v>423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735" t="s">
        <v>384</v>
      </c>
      <c r="DH113" s="736"/>
      <c r="DI113" s="736"/>
      <c r="DJ113" s="736"/>
      <c r="DK113" s="737"/>
      <c r="DL113" s="738" t="s">
        <v>384</v>
      </c>
      <c r="DM113" s="736"/>
      <c r="DN113" s="736"/>
      <c r="DO113" s="736"/>
      <c r="DP113" s="737"/>
      <c r="DQ113" s="738" t="s">
        <v>203</v>
      </c>
      <c r="DR113" s="736"/>
      <c r="DS113" s="736"/>
      <c r="DT113" s="736"/>
      <c r="DU113" s="737"/>
      <c r="DV113" s="783" t="s">
        <v>415</v>
      </c>
      <c r="DW113" s="784"/>
      <c r="DX113" s="784"/>
      <c r="DY113" s="784"/>
      <c r="DZ113" s="785"/>
    </row>
    <row r="114" spans="1:130" s="158" customFormat="1" ht="26.25" customHeight="1" x14ac:dyDescent="0.15">
      <c r="A114" s="877"/>
      <c r="B114" s="878"/>
      <c r="C114" s="706" t="s">
        <v>424</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35">
        <v>64956</v>
      </c>
      <c r="AB114" s="736"/>
      <c r="AC114" s="736"/>
      <c r="AD114" s="736"/>
      <c r="AE114" s="737"/>
      <c r="AF114" s="738">
        <v>56462</v>
      </c>
      <c r="AG114" s="736"/>
      <c r="AH114" s="736"/>
      <c r="AI114" s="736"/>
      <c r="AJ114" s="737"/>
      <c r="AK114" s="738">
        <v>29114</v>
      </c>
      <c r="AL114" s="736"/>
      <c r="AM114" s="736"/>
      <c r="AN114" s="736"/>
      <c r="AO114" s="737"/>
      <c r="AP114" s="783">
        <v>0.1</v>
      </c>
      <c r="AQ114" s="784"/>
      <c r="AR114" s="784"/>
      <c r="AS114" s="784"/>
      <c r="AT114" s="785"/>
      <c r="AU114" s="895"/>
      <c r="AV114" s="896"/>
      <c r="AW114" s="896"/>
      <c r="AX114" s="896"/>
      <c r="AY114" s="896"/>
      <c r="AZ114" s="771" t="s">
        <v>425</v>
      </c>
      <c r="BA114" s="706"/>
      <c r="BB114" s="706"/>
      <c r="BC114" s="706"/>
      <c r="BD114" s="706"/>
      <c r="BE114" s="706"/>
      <c r="BF114" s="706"/>
      <c r="BG114" s="706"/>
      <c r="BH114" s="706"/>
      <c r="BI114" s="706"/>
      <c r="BJ114" s="706"/>
      <c r="BK114" s="706"/>
      <c r="BL114" s="706"/>
      <c r="BM114" s="706"/>
      <c r="BN114" s="706"/>
      <c r="BO114" s="706"/>
      <c r="BP114" s="707"/>
      <c r="BQ114" s="772">
        <v>9493398</v>
      </c>
      <c r="BR114" s="773"/>
      <c r="BS114" s="773"/>
      <c r="BT114" s="773"/>
      <c r="BU114" s="773"/>
      <c r="BV114" s="773">
        <v>9022509</v>
      </c>
      <c r="BW114" s="773"/>
      <c r="BX114" s="773"/>
      <c r="BY114" s="773"/>
      <c r="BZ114" s="773"/>
      <c r="CA114" s="773">
        <v>8539574</v>
      </c>
      <c r="CB114" s="773"/>
      <c r="CC114" s="773"/>
      <c r="CD114" s="773"/>
      <c r="CE114" s="773"/>
      <c r="CF114" s="834">
        <v>26.3</v>
      </c>
      <c r="CG114" s="835"/>
      <c r="CH114" s="835"/>
      <c r="CI114" s="835"/>
      <c r="CJ114" s="835"/>
      <c r="CK114" s="890"/>
      <c r="CL114" s="777"/>
      <c r="CM114" s="780" t="s">
        <v>426</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735" t="s">
        <v>384</v>
      </c>
      <c r="DH114" s="736"/>
      <c r="DI114" s="736"/>
      <c r="DJ114" s="736"/>
      <c r="DK114" s="737"/>
      <c r="DL114" s="738" t="s">
        <v>203</v>
      </c>
      <c r="DM114" s="736"/>
      <c r="DN114" s="736"/>
      <c r="DO114" s="736"/>
      <c r="DP114" s="737"/>
      <c r="DQ114" s="738" t="s">
        <v>384</v>
      </c>
      <c r="DR114" s="736"/>
      <c r="DS114" s="736"/>
      <c r="DT114" s="736"/>
      <c r="DU114" s="737"/>
      <c r="DV114" s="783" t="s">
        <v>415</v>
      </c>
      <c r="DW114" s="784"/>
      <c r="DX114" s="784"/>
      <c r="DY114" s="784"/>
      <c r="DZ114" s="785"/>
    </row>
    <row r="115" spans="1:130" s="158" customFormat="1" ht="26.25" customHeight="1" x14ac:dyDescent="0.15">
      <c r="A115" s="877"/>
      <c r="B115" s="878"/>
      <c r="C115" s="706" t="s">
        <v>427</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881">
        <v>108570</v>
      </c>
      <c r="AB115" s="882"/>
      <c r="AC115" s="882"/>
      <c r="AD115" s="882"/>
      <c r="AE115" s="883"/>
      <c r="AF115" s="884">
        <v>125190</v>
      </c>
      <c r="AG115" s="882"/>
      <c r="AH115" s="882"/>
      <c r="AI115" s="882"/>
      <c r="AJ115" s="883"/>
      <c r="AK115" s="884">
        <v>96008</v>
      </c>
      <c r="AL115" s="882"/>
      <c r="AM115" s="882"/>
      <c r="AN115" s="882"/>
      <c r="AO115" s="883"/>
      <c r="AP115" s="885">
        <v>0.3</v>
      </c>
      <c r="AQ115" s="886"/>
      <c r="AR115" s="886"/>
      <c r="AS115" s="886"/>
      <c r="AT115" s="887"/>
      <c r="AU115" s="895"/>
      <c r="AV115" s="896"/>
      <c r="AW115" s="896"/>
      <c r="AX115" s="896"/>
      <c r="AY115" s="896"/>
      <c r="AZ115" s="771" t="s">
        <v>428</v>
      </c>
      <c r="BA115" s="706"/>
      <c r="BB115" s="706"/>
      <c r="BC115" s="706"/>
      <c r="BD115" s="706"/>
      <c r="BE115" s="706"/>
      <c r="BF115" s="706"/>
      <c r="BG115" s="706"/>
      <c r="BH115" s="706"/>
      <c r="BI115" s="706"/>
      <c r="BJ115" s="706"/>
      <c r="BK115" s="706"/>
      <c r="BL115" s="706"/>
      <c r="BM115" s="706"/>
      <c r="BN115" s="706"/>
      <c r="BO115" s="706"/>
      <c r="BP115" s="707"/>
      <c r="BQ115" s="772">
        <v>989742</v>
      </c>
      <c r="BR115" s="773"/>
      <c r="BS115" s="773"/>
      <c r="BT115" s="773"/>
      <c r="BU115" s="773"/>
      <c r="BV115" s="773">
        <v>927348</v>
      </c>
      <c r="BW115" s="773"/>
      <c r="BX115" s="773"/>
      <c r="BY115" s="773"/>
      <c r="BZ115" s="773"/>
      <c r="CA115" s="773">
        <v>870497</v>
      </c>
      <c r="CB115" s="773"/>
      <c r="CC115" s="773"/>
      <c r="CD115" s="773"/>
      <c r="CE115" s="773"/>
      <c r="CF115" s="834">
        <v>2.7</v>
      </c>
      <c r="CG115" s="835"/>
      <c r="CH115" s="835"/>
      <c r="CI115" s="835"/>
      <c r="CJ115" s="835"/>
      <c r="CK115" s="890"/>
      <c r="CL115" s="777"/>
      <c r="CM115" s="771" t="s">
        <v>429</v>
      </c>
      <c r="CN115" s="874"/>
      <c r="CO115" s="874"/>
      <c r="CP115" s="874"/>
      <c r="CQ115" s="874"/>
      <c r="CR115" s="874"/>
      <c r="CS115" s="874"/>
      <c r="CT115" s="874"/>
      <c r="CU115" s="874"/>
      <c r="CV115" s="874"/>
      <c r="CW115" s="874"/>
      <c r="CX115" s="874"/>
      <c r="CY115" s="874"/>
      <c r="CZ115" s="874"/>
      <c r="DA115" s="874"/>
      <c r="DB115" s="874"/>
      <c r="DC115" s="874"/>
      <c r="DD115" s="874"/>
      <c r="DE115" s="874"/>
      <c r="DF115" s="707"/>
      <c r="DG115" s="735">
        <v>6576296</v>
      </c>
      <c r="DH115" s="736"/>
      <c r="DI115" s="736"/>
      <c r="DJ115" s="736"/>
      <c r="DK115" s="737"/>
      <c r="DL115" s="738">
        <v>6100982</v>
      </c>
      <c r="DM115" s="736"/>
      <c r="DN115" s="736"/>
      <c r="DO115" s="736"/>
      <c r="DP115" s="737"/>
      <c r="DQ115" s="738">
        <v>5983611</v>
      </c>
      <c r="DR115" s="736"/>
      <c r="DS115" s="736"/>
      <c r="DT115" s="736"/>
      <c r="DU115" s="737"/>
      <c r="DV115" s="783">
        <v>18.5</v>
      </c>
      <c r="DW115" s="784"/>
      <c r="DX115" s="784"/>
      <c r="DY115" s="784"/>
      <c r="DZ115" s="785"/>
    </row>
    <row r="116" spans="1:130" s="158" customFormat="1" ht="26.25" customHeight="1" x14ac:dyDescent="0.15">
      <c r="A116" s="879"/>
      <c r="B116" s="880"/>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35" t="s">
        <v>384</v>
      </c>
      <c r="AB116" s="736"/>
      <c r="AC116" s="736"/>
      <c r="AD116" s="736"/>
      <c r="AE116" s="737"/>
      <c r="AF116" s="738" t="s">
        <v>415</v>
      </c>
      <c r="AG116" s="736"/>
      <c r="AH116" s="736"/>
      <c r="AI116" s="736"/>
      <c r="AJ116" s="737"/>
      <c r="AK116" s="738" t="s">
        <v>203</v>
      </c>
      <c r="AL116" s="736"/>
      <c r="AM116" s="736"/>
      <c r="AN116" s="736"/>
      <c r="AO116" s="737"/>
      <c r="AP116" s="783" t="s">
        <v>415</v>
      </c>
      <c r="AQ116" s="784"/>
      <c r="AR116" s="784"/>
      <c r="AS116" s="784"/>
      <c r="AT116" s="785"/>
      <c r="AU116" s="895"/>
      <c r="AV116" s="896"/>
      <c r="AW116" s="896"/>
      <c r="AX116" s="896"/>
      <c r="AY116" s="896"/>
      <c r="AZ116" s="822" t="s">
        <v>431</v>
      </c>
      <c r="BA116" s="823"/>
      <c r="BB116" s="823"/>
      <c r="BC116" s="823"/>
      <c r="BD116" s="823"/>
      <c r="BE116" s="823"/>
      <c r="BF116" s="823"/>
      <c r="BG116" s="823"/>
      <c r="BH116" s="823"/>
      <c r="BI116" s="823"/>
      <c r="BJ116" s="823"/>
      <c r="BK116" s="823"/>
      <c r="BL116" s="823"/>
      <c r="BM116" s="823"/>
      <c r="BN116" s="823"/>
      <c r="BO116" s="823"/>
      <c r="BP116" s="824"/>
      <c r="BQ116" s="772" t="s">
        <v>384</v>
      </c>
      <c r="BR116" s="773"/>
      <c r="BS116" s="773"/>
      <c r="BT116" s="773"/>
      <c r="BU116" s="773"/>
      <c r="BV116" s="773" t="s">
        <v>384</v>
      </c>
      <c r="BW116" s="773"/>
      <c r="BX116" s="773"/>
      <c r="BY116" s="773"/>
      <c r="BZ116" s="773"/>
      <c r="CA116" s="773" t="s">
        <v>203</v>
      </c>
      <c r="CB116" s="773"/>
      <c r="CC116" s="773"/>
      <c r="CD116" s="773"/>
      <c r="CE116" s="773"/>
      <c r="CF116" s="834" t="s">
        <v>415</v>
      </c>
      <c r="CG116" s="835"/>
      <c r="CH116" s="835"/>
      <c r="CI116" s="835"/>
      <c r="CJ116" s="835"/>
      <c r="CK116" s="890"/>
      <c r="CL116" s="777"/>
      <c r="CM116" s="780" t="s">
        <v>432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735">
        <v>1720529</v>
      </c>
      <c r="DH116" s="736"/>
      <c r="DI116" s="736"/>
      <c r="DJ116" s="736"/>
      <c r="DK116" s="737"/>
      <c r="DL116" s="738">
        <v>1481649</v>
      </c>
      <c r="DM116" s="736"/>
      <c r="DN116" s="736"/>
      <c r="DO116" s="736"/>
      <c r="DP116" s="737"/>
      <c r="DQ116" s="738">
        <v>1320607</v>
      </c>
      <c r="DR116" s="736"/>
      <c r="DS116" s="736"/>
      <c r="DT116" s="736"/>
      <c r="DU116" s="737"/>
      <c r="DV116" s="783">
        <v>4.0999999999999996</v>
      </c>
      <c r="DW116" s="784"/>
      <c r="DX116" s="784"/>
      <c r="DY116" s="784"/>
      <c r="DZ116" s="785"/>
    </row>
    <row r="117" spans="1:130" s="158" customFormat="1" ht="26.25" customHeight="1" x14ac:dyDescent="0.15">
      <c r="A117" s="860" t="s">
        <v>158</v>
      </c>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836" t="s">
        <v>433</v>
      </c>
      <c r="Z117" s="862"/>
      <c r="AA117" s="867">
        <v>4840070</v>
      </c>
      <c r="AB117" s="868"/>
      <c r="AC117" s="868"/>
      <c r="AD117" s="868"/>
      <c r="AE117" s="869"/>
      <c r="AF117" s="870">
        <v>4851677</v>
      </c>
      <c r="AG117" s="868"/>
      <c r="AH117" s="868"/>
      <c r="AI117" s="868"/>
      <c r="AJ117" s="869"/>
      <c r="AK117" s="870">
        <v>4485800</v>
      </c>
      <c r="AL117" s="868"/>
      <c r="AM117" s="868"/>
      <c r="AN117" s="868"/>
      <c r="AO117" s="869"/>
      <c r="AP117" s="871"/>
      <c r="AQ117" s="872"/>
      <c r="AR117" s="872"/>
      <c r="AS117" s="872"/>
      <c r="AT117" s="873"/>
      <c r="AU117" s="895"/>
      <c r="AV117" s="896"/>
      <c r="AW117" s="896"/>
      <c r="AX117" s="896"/>
      <c r="AY117" s="896"/>
      <c r="AZ117" s="822" t="s">
        <v>434</v>
      </c>
      <c r="BA117" s="823"/>
      <c r="BB117" s="823"/>
      <c r="BC117" s="823"/>
      <c r="BD117" s="823"/>
      <c r="BE117" s="823"/>
      <c r="BF117" s="823"/>
      <c r="BG117" s="823"/>
      <c r="BH117" s="823"/>
      <c r="BI117" s="823"/>
      <c r="BJ117" s="823"/>
      <c r="BK117" s="823"/>
      <c r="BL117" s="823"/>
      <c r="BM117" s="823"/>
      <c r="BN117" s="823"/>
      <c r="BO117" s="823"/>
      <c r="BP117" s="824"/>
      <c r="BQ117" s="772" t="s">
        <v>203</v>
      </c>
      <c r="BR117" s="773"/>
      <c r="BS117" s="773"/>
      <c r="BT117" s="773"/>
      <c r="BU117" s="773"/>
      <c r="BV117" s="773" t="s">
        <v>203</v>
      </c>
      <c r="BW117" s="773"/>
      <c r="BX117" s="773"/>
      <c r="BY117" s="773"/>
      <c r="BZ117" s="773"/>
      <c r="CA117" s="773" t="s">
        <v>384</v>
      </c>
      <c r="CB117" s="773"/>
      <c r="CC117" s="773"/>
      <c r="CD117" s="773"/>
      <c r="CE117" s="773"/>
      <c r="CF117" s="834" t="s">
        <v>420</v>
      </c>
      <c r="CG117" s="835"/>
      <c r="CH117" s="835"/>
      <c r="CI117" s="835"/>
      <c r="CJ117" s="835"/>
      <c r="CK117" s="890"/>
      <c r="CL117" s="777"/>
      <c r="CM117" s="780" t="s">
        <v>435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735" t="s">
        <v>203</v>
      </c>
      <c r="DH117" s="736"/>
      <c r="DI117" s="736"/>
      <c r="DJ117" s="736"/>
      <c r="DK117" s="737"/>
      <c r="DL117" s="738" t="s">
        <v>203</v>
      </c>
      <c r="DM117" s="736"/>
      <c r="DN117" s="736"/>
      <c r="DO117" s="736"/>
      <c r="DP117" s="737"/>
      <c r="DQ117" s="738" t="s">
        <v>436</v>
      </c>
      <c r="DR117" s="736"/>
      <c r="DS117" s="736"/>
      <c r="DT117" s="736"/>
      <c r="DU117" s="737"/>
      <c r="DV117" s="783" t="s">
        <v>203</v>
      </c>
      <c r="DW117" s="784"/>
      <c r="DX117" s="784"/>
      <c r="DY117" s="784"/>
      <c r="DZ117" s="785"/>
    </row>
    <row r="118" spans="1:130" s="158" customFormat="1" ht="26.25" customHeight="1" x14ac:dyDescent="0.15">
      <c r="A118" s="860" t="s">
        <v>406</v>
      </c>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2"/>
      <c r="AA118" s="863" t="s">
        <v>403</v>
      </c>
      <c r="AB118" s="861"/>
      <c r="AC118" s="861"/>
      <c r="AD118" s="861"/>
      <c r="AE118" s="862"/>
      <c r="AF118" s="863" t="s">
        <v>404</v>
      </c>
      <c r="AG118" s="861"/>
      <c r="AH118" s="861"/>
      <c r="AI118" s="861"/>
      <c r="AJ118" s="862"/>
      <c r="AK118" s="863" t="s">
        <v>277</v>
      </c>
      <c r="AL118" s="861"/>
      <c r="AM118" s="861"/>
      <c r="AN118" s="861"/>
      <c r="AO118" s="862"/>
      <c r="AP118" s="864" t="s">
        <v>405</v>
      </c>
      <c r="AQ118" s="865"/>
      <c r="AR118" s="865"/>
      <c r="AS118" s="865"/>
      <c r="AT118" s="866"/>
      <c r="AU118" s="895"/>
      <c r="AV118" s="896"/>
      <c r="AW118" s="896"/>
      <c r="AX118" s="896"/>
      <c r="AY118" s="896"/>
      <c r="AZ118" s="838" t="s">
        <v>437</v>
      </c>
      <c r="BA118" s="839"/>
      <c r="BB118" s="839"/>
      <c r="BC118" s="839"/>
      <c r="BD118" s="839"/>
      <c r="BE118" s="839"/>
      <c r="BF118" s="839"/>
      <c r="BG118" s="839"/>
      <c r="BH118" s="839"/>
      <c r="BI118" s="839"/>
      <c r="BJ118" s="839"/>
      <c r="BK118" s="839"/>
      <c r="BL118" s="839"/>
      <c r="BM118" s="839"/>
      <c r="BN118" s="839"/>
      <c r="BO118" s="839"/>
      <c r="BP118" s="840"/>
      <c r="BQ118" s="841" t="s">
        <v>384</v>
      </c>
      <c r="BR118" s="804"/>
      <c r="BS118" s="804"/>
      <c r="BT118" s="804"/>
      <c r="BU118" s="804"/>
      <c r="BV118" s="804" t="s">
        <v>384</v>
      </c>
      <c r="BW118" s="804"/>
      <c r="BX118" s="804"/>
      <c r="BY118" s="804"/>
      <c r="BZ118" s="804"/>
      <c r="CA118" s="804" t="s">
        <v>384</v>
      </c>
      <c r="CB118" s="804"/>
      <c r="CC118" s="804"/>
      <c r="CD118" s="804"/>
      <c r="CE118" s="804"/>
      <c r="CF118" s="834" t="s">
        <v>203</v>
      </c>
      <c r="CG118" s="835"/>
      <c r="CH118" s="835"/>
      <c r="CI118" s="835"/>
      <c r="CJ118" s="835"/>
      <c r="CK118" s="890"/>
      <c r="CL118" s="777"/>
      <c r="CM118" s="780" t="s">
        <v>438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735" t="s">
        <v>415</v>
      </c>
      <c r="DH118" s="736"/>
      <c r="DI118" s="736"/>
      <c r="DJ118" s="736"/>
      <c r="DK118" s="737"/>
      <c r="DL118" s="738" t="s">
        <v>203</v>
      </c>
      <c r="DM118" s="736"/>
      <c r="DN118" s="736"/>
      <c r="DO118" s="736"/>
      <c r="DP118" s="737"/>
      <c r="DQ118" s="738" t="s">
        <v>384</v>
      </c>
      <c r="DR118" s="736"/>
      <c r="DS118" s="736"/>
      <c r="DT118" s="736"/>
      <c r="DU118" s="737"/>
      <c r="DV118" s="783" t="s">
        <v>203</v>
      </c>
      <c r="DW118" s="784"/>
      <c r="DX118" s="784"/>
      <c r="DY118" s="784"/>
      <c r="DZ118" s="785"/>
    </row>
    <row r="119" spans="1:130" s="158" customFormat="1" ht="26.25" customHeight="1" x14ac:dyDescent="0.15">
      <c r="A119" s="774" t="s">
        <v>409</v>
      </c>
      <c r="B119" s="775"/>
      <c r="C119" s="850" t="s">
        <v>410</v>
      </c>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2"/>
      <c r="AA119" s="853" t="s">
        <v>439</v>
      </c>
      <c r="AB119" s="854"/>
      <c r="AC119" s="854"/>
      <c r="AD119" s="854"/>
      <c r="AE119" s="855"/>
      <c r="AF119" s="856" t="s">
        <v>415</v>
      </c>
      <c r="AG119" s="854"/>
      <c r="AH119" s="854"/>
      <c r="AI119" s="854"/>
      <c r="AJ119" s="855"/>
      <c r="AK119" s="856" t="s">
        <v>203</v>
      </c>
      <c r="AL119" s="854"/>
      <c r="AM119" s="854"/>
      <c r="AN119" s="854"/>
      <c r="AO119" s="855"/>
      <c r="AP119" s="857" t="s">
        <v>436</v>
      </c>
      <c r="AQ119" s="858"/>
      <c r="AR119" s="858"/>
      <c r="AS119" s="858"/>
      <c r="AT119" s="859"/>
      <c r="AU119" s="897"/>
      <c r="AV119" s="898"/>
      <c r="AW119" s="898"/>
      <c r="AX119" s="898"/>
      <c r="AY119" s="898"/>
      <c r="AZ119" s="189" t="s">
        <v>158</v>
      </c>
      <c r="BA119" s="189"/>
      <c r="BB119" s="189"/>
      <c r="BC119" s="189"/>
      <c r="BD119" s="189"/>
      <c r="BE119" s="189"/>
      <c r="BF119" s="189"/>
      <c r="BG119" s="189"/>
      <c r="BH119" s="189"/>
      <c r="BI119" s="189"/>
      <c r="BJ119" s="189"/>
      <c r="BK119" s="189"/>
      <c r="BL119" s="189"/>
      <c r="BM119" s="189"/>
      <c r="BN119" s="189"/>
      <c r="BO119" s="836" t="s">
        <v>440</v>
      </c>
      <c r="BP119" s="837"/>
      <c r="BQ119" s="841">
        <v>65802557</v>
      </c>
      <c r="BR119" s="804"/>
      <c r="BS119" s="804"/>
      <c r="BT119" s="804"/>
      <c r="BU119" s="804"/>
      <c r="BV119" s="804">
        <v>67578728</v>
      </c>
      <c r="BW119" s="804"/>
      <c r="BX119" s="804"/>
      <c r="BY119" s="804"/>
      <c r="BZ119" s="804"/>
      <c r="CA119" s="804">
        <v>66141683</v>
      </c>
      <c r="CB119" s="804"/>
      <c r="CC119" s="804"/>
      <c r="CD119" s="804"/>
      <c r="CE119" s="804"/>
      <c r="CF119" s="702"/>
      <c r="CG119" s="703"/>
      <c r="CH119" s="703"/>
      <c r="CI119" s="703"/>
      <c r="CJ119" s="793"/>
      <c r="CK119" s="891"/>
      <c r="CL119" s="779"/>
      <c r="CM119" s="797" t="s">
        <v>441</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18" t="s">
        <v>384</v>
      </c>
      <c r="DH119" s="719"/>
      <c r="DI119" s="719"/>
      <c r="DJ119" s="719"/>
      <c r="DK119" s="720"/>
      <c r="DL119" s="721" t="s">
        <v>384</v>
      </c>
      <c r="DM119" s="719"/>
      <c r="DN119" s="719"/>
      <c r="DO119" s="719"/>
      <c r="DP119" s="720"/>
      <c r="DQ119" s="721" t="s">
        <v>414</v>
      </c>
      <c r="DR119" s="719"/>
      <c r="DS119" s="719"/>
      <c r="DT119" s="719"/>
      <c r="DU119" s="720"/>
      <c r="DV119" s="807" t="s">
        <v>384</v>
      </c>
      <c r="DW119" s="808"/>
      <c r="DX119" s="808"/>
      <c r="DY119" s="808"/>
      <c r="DZ119" s="809"/>
    </row>
    <row r="120" spans="1:130" s="158" customFormat="1" ht="26.25" customHeight="1" x14ac:dyDescent="0.15">
      <c r="A120" s="776"/>
      <c r="B120" s="777"/>
      <c r="C120" s="780" t="s">
        <v>413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735" t="s">
        <v>384</v>
      </c>
      <c r="AB120" s="736"/>
      <c r="AC120" s="736"/>
      <c r="AD120" s="736"/>
      <c r="AE120" s="737"/>
      <c r="AF120" s="738" t="s">
        <v>203</v>
      </c>
      <c r="AG120" s="736"/>
      <c r="AH120" s="736"/>
      <c r="AI120" s="736"/>
      <c r="AJ120" s="737"/>
      <c r="AK120" s="738" t="s">
        <v>414</v>
      </c>
      <c r="AL120" s="736"/>
      <c r="AM120" s="736"/>
      <c r="AN120" s="736"/>
      <c r="AO120" s="737"/>
      <c r="AP120" s="783" t="s">
        <v>415</v>
      </c>
      <c r="AQ120" s="784"/>
      <c r="AR120" s="784"/>
      <c r="AS120" s="784"/>
      <c r="AT120" s="785"/>
      <c r="AU120" s="842" t="s">
        <v>442</v>
      </c>
      <c r="AV120" s="843"/>
      <c r="AW120" s="843"/>
      <c r="AX120" s="843"/>
      <c r="AY120" s="844"/>
      <c r="AZ120" s="819" t="s">
        <v>443</v>
      </c>
      <c r="BA120" s="764"/>
      <c r="BB120" s="764"/>
      <c r="BC120" s="764"/>
      <c r="BD120" s="764"/>
      <c r="BE120" s="764"/>
      <c r="BF120" s="764"/>
      <c r="BG120" s="764"/>
      <c r="BH120" s="764"/>
      <c r="BI120" s="764"/>
      <c r="BJ120" s="764"/>
      <c r="BK120" s="764"/>
      <c r="BL120" s="764"/>
      <c r="BM120" s="764"/>
      <c r="BN120" s="764"/>
      <c r="BO120" s="764"/>
      <c r="BP120" s="765"/>
      <c r="BQ120" s="820">
        <v>14275088</v>
      </c>
      <c r="BR120" s="801"/>
      <c r="BS120" s="801"/>
      <c r="BT120" s="801"/>
      <c r="BU120" s="801"/>
      <c r="BV120" s="801">
        <v>12385797</v>
      </c>
      <c r="BW120" s="801"/>
      <c r="BX120" s="801"/>
      <c r="BY120" s="801"/>
      <c r="BZ120" s="801"/>
      <c r="CA120" s="801">
        <v>10902060</v>
      </c>
      <c r="CB120" s="801"/>
      <c r="CC120" s="801"/>
      <c r="CD120" s="801"/>
      <c r="CE120" s="801"/>
      <c r="CF120" s="825">
        <v>33.6</v>
      </c>
      <c r="CG120" s="826"/>
      <c r="CH120" s="826"/>
      <c r="CI120" s="826"/>
      <c r="CJ120" s="826"/>
      <c r="CK120" s="827" t="s">
        <v>444</v>
      </c>
      <c r="CL120" s="811"/>
      <c r="CM120" s="811"/>
      <c r="CN120" s="811"/>
      <c r="CO120" s="812"/>
      <c r="CP120" s="831" t="s">
        <v>445</v>
      </c>
      <c r="CQ120" s="832"/>
      <c r="CR120" s="832"/>
      <c r="CS120" s="832"/>
      <c r="CT120" s="832"/>
      <c r="CU120" s="832"/>
      <c r="CV120" s="832"/>
      <c r="CW120" s="832"/>
      <c r="CX120" s="832"/>
      <c r="CY120" s="832"/>
      <c r="CZ120" s="832"/>
      <c r="DA120" s="832"/>
      <c r="DB120" s="832"/>
      <c r="DC120" s="832"/>
      <c r="DD120" s="832"/>
      <c r="DE120" s="832"/>
      <c r="DF120" s="833"/>
      <c r="DG120" s="820" t="s">
        <v>384</v>
      </c>
      <c r="DH120" s="801"/>
      <c r="DI120" s="801"/>
      <c r="DJ120" s="801"/>
      <c r="DK120" s="801"/>
      <c r="DL120" s="801" t="s">
        <v>384</v>
      </c>
      <c r="DM120" s="801"/>
      <c r="DN120" s="801"/>
      <c r="DO120" s="801"/>
      <c r="DP120" s="801"/>
      <c r="DQ120" s="801">
        <v>7967807</v>
      </c>
      <c r="DR120" s="801"/>
      <c r="DS120" s="801"/>
      <c r="DT120" s="801"/>
      <c r="DU120" s="801"/>
      <c r="DV120" s="802">
        <v>24.6</v>
      </c>
      <c r="DW120" s="802"/>
      <c r="DX120" s="802"/>
      <c r="DY120" s="802"/>
      <c r="DZ120" s="803"/>
    </row>
    <row r="121" spans="1:130" s="158" customFormat="1" ht="26.25" customHeight="1" x14ac:dyDescent="0.15">
      <c r="A121" s="776"/>
      <c r="B121" s="777"/>
      <c r="C121" s="822" t="s">
        <v>446</v>
      </c>
      <c r="D121" s="823"/>
      <c r="E121" s="823"/>
      <c r="F121" s="823"/>
      <c r="G121" s="823"/>
      <c r="H121" s="823"/>
      <c r="I121" s="823"/>
      <c r="J121" s="823"/>
      <c r="K121" s="823"/>
      <c r="L121" s="823"/>
      <c r="M121" s="823"/>
      <c r="N121" s="823"/>
      <c r="O121" s="823"/>
      <c r="P121" s="823"/>
      <c r="Q121" s="823"/>
      <c r="R121" s="823"/>
      <c r="S121" s="823"/>
      <c r="T121" s="823"/>
      <c r="U121" s="823"/>
      <c r="V121" s="823"/>
      <c r="W121" s="823"/>
      <c r="X121" s="823"/>
      <c r="Y121" s="823"/>
      <c r="Z121" s="824"/>
      <c r="AA121" s="735" t="s">
        <v>384</v>
      </c>
      <c r="AB121" s="736"/>
      <c r="AC121" s="736"/>
      <c r="AD121" s="736"/>
      <c r="AE121" s="737"/>
      <c r="AF121" s="738" t="s">
        <v>384</v>
      </c>
      <c r="AG121" s="736"/>
      <c r="AH121" s="736"/>
      <c r="AI121" s="736"/>
      <c r="AJ121" s="737"/>
      <c r="AK121" s="738" t="s">
        <v>384</v>
      </c>
      <c r="AL121" s="736"/>
      <c r="AM121" s="736"/>
      <c r="AN121" s="736"/>
      <c r="AO121" s="737"/>
      <c r="AP121" s="783" t="s">
        <v>384</v>
      </c>
      <c r="AQ121" s="784"/>
      <c r="AR121" s="784"/>
      <c r="AS121" s="784"/>
      <c r="AT121" s="785"/>
      <c r="AU121" s="845"/>
      <c r="AV121" s="846"/>
      <c r="AW121" s="846"/>
      <c r="AX121" s="846"/>
      <c r="AY121" s="847"/>
      <c r="AZ121" s="771" t="s">
        <v>447</v>
      </c>
      <c r="BA121" s="706"/>
      <c r="BB121" s="706"/>
      <c r="BC121" s="706"/>
      <c r="BD121" s="706"/>
      <c r="BE121" s="706"/>
      <c r="BF121" s="706"/>
      <c r="BG121" s="706"/>
      <c r="BH121" s="706"/>
      <c r="BI121" s="706"/>
      <c r="BJ121" s="706"/>
      <c r="BK121" s="706"/>
      <c r="BL121" s="706"/>
      <c r="BM121" s="706"/>
      <c r="BN121" s="706"/>
      <c r="BO121" s="706"/>
      <c r="BP121" s="707"/>
      <c r="BQ121" s="772">
        <v>17307259</v>
      </c>
      <c r="BR121" s="773"/>
      <c r="BS121" s="773"/>
      <c r="BT121" s="773"/>
      <c r="BU121" s="773"/>
      <c r="BV121" s="773">
        <v>16798764</v>
      </c>
      <c r="BW121" s="773"/>
      <c r="BX121" s="773"/>
      <c r="BY121" s="773"/>
      <c r="BZ121" s="773"/>
      <c r="CA121" s="773">
        <v>15306483</v>
      </c>
      <c r="CB121" s="773"/>
      <c r="CC121" s="773"/>
      <c r="CD121" s="773"/>
      <c r="CE121" s="773"/>
      <c r="CF121" s="834">
        <v>47.2</v>
      </c>
      <c r="CG121" s="835"/>
      <c r="CH121" s="835"/>
      <c r="CI121" s="835"/>
      <c r="CJ121" s="835"/>
      <c r="CK121" s="828"/>
      <c r="CL121" s="814"/>
      <c r="CM121" s="814"/>
      <c r="CN121" s="814"/>
      <c r="CO121" s="815"/>
      <c r="CP121" s="794" t="s">
        <v>377</v>
      </c>
      <c r="CQ121" s="795"/>
      <c r="CR121" s="795"/>
      <c r="CS121" s="795"/>
      <c r="CT121" s="795"/>
      <c r="CU121" s="795"/>
      <c r="CV121" s="795"/>
      <c r="CW121" s="795"/>
      <c r="CX121" s="795"/>
      <c r="CY121" s="795"/>
      <c r="CZ121" s="795"/>
      <c r="DA121" s="795"/>
      <c r="DB121" s="795"/>
      <c r="DC121" s="795"/>
      <c r="DD121" s="795"/>
      <c r="DE121" s="795"/>
      <c r="DF121" s="796"/>
      <c r="DG121" s="772">
        <v>1627253</v>
      </c>
      <c r="DH121" s="773"/>
      <c r="DI121" s="773"/>
      <c r="DJ121" s="773"/>
      <c r="DK121" s="773"/>
      <c r="DL121" s="773">
        <v>1235324</v>
      </c>
      <c r="DM121" s="773"/>
      <c r="DN121" s="773"/>
      <c r="DO121" s="773"/>
      <c r="DP121" s="773"/>
      <c r="DQ121" s="773">
        <v>1068113</v>
      </c>
      <c r="DR121" s="773"/>
      <c r="DS121" s="773"/>
      <c r="DT121" s="773"/>
      <c r="DU121" s="773"/>
      <c r="DV121" s="750">
        <v>3.3</v>
      </c>
      <c r="DW121" s="750"/>
      <c r="DX121" s="750"/>
      <c r="DY121" s="750"/>
      <c r="DZ121" s="751"/>
    </row>
    <row r="122" spans="1:130" s="158" customFormat="1" ht="26.25" customHeight="1" x14ac:dyDescent="0.15">
      <c r="A122" s="776"/>
      <c r="B122" s="777"/>
      <c r="C122" s="780" t="s">
        <v>426</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735" t="s">
        <v>384</v>
      </c>
      <c r="AB122" s="736"/>
      <c r="AC122" s="736"/>
      <c r="AD122" s="736"/>
      <c r="AE122" s="737"/>
      <c r="AF122" s="738" t="s">
        <v>203</v>
      </c>
      <c r="AG122" s="736"/>
      <c r="AH122" s="736"/>
      <c r="AI122" s="736"/>
      <c r="AJ122" s="737"/>
      <c r="AK122" s="738" t="s">
        <v>384</v>
      </c>
      <c r="AL122" s="736"/>
      <c r="AM122" s="736"/>
      <c r="AN122" s="736"/>
      <c r="AO122" s="737"/>
      <c r="AP122" s="783" t="s">
        <v>384</v>
      </c>
      <c r="AQ122" s="784"/>
      <c r="AR122" s="784"/>
      <c r="AS122" s="784"/>
      <c r="AT122" s="785"/>
      <c r="AU122" s="845"/>
      <c r="AV122" s="846"/>
      <c r="AW122" s="846"/>
      <c r="AX122" s="846"/>
      <c r="AY122" s="847"/>
      <c r="AZ122" s="838" t="s">
        <v>448</v>
      </c>
      <c r="BA122" s="839"/>
      <c r="BB122" s="839"/>
      <c r="BC122" s="839"/>
      <c r="BD122" s="839"/>
      <c r="BE122" s="839"/>
      <c r="BF122" s="839"/>
      <c r="BG122" s="839"/>
      <c r="BH122" s="839"/>
      <c r="BI122" s="839"/>
      <c r="BJ122" s="839"/>
      <c r="BK122" s="839"/>
      <c r="BL122" s="839"/>
      <c r="BM122" s="839"/>
      <c r="BN122" s="839"/>
      <c r="BO122" s="839"/>
      <c r="BP122" s="840"/>
      <c r="BQ122" s="841">
        <v>33883110</v>
      </c>
      <c r="BR122" s="804"/>
      <c r="BS122" s="804"/>
      <c r="BT122" s="804"/>
      <c r="BU122" s="804"/>
      <c r="BV122" s="804">
        <v>34281750</v>
      </c>
      <c r="BW122" s="804"/>
      <c r="BX122" s="804"/>
      <c r="BY122" s="804"/>
      <c r="BZ122" s="804"/>
      <c r="CA122" s="804">
        <v>33473315</v>
      </c>
      <c r="CB122" s="804"/>
      <c r="CC122" s="804"/>
      <c r="CD122" s="804"/>
      <c r="CE122" s="804"/>
      <c r="CF122" s="805">
        <v>103.2</v>
      </c>
      <c r="CG122" s="806"/>
      <c r="CH122" s="806"/>
      <c r="CI122" s="806"/>
      <c r="CJ122" s="806"/>
      <c r="CK122" s="828"/>
      <c r="CL122" s="814"/>
      <c r="CM122" s="814"/>
      <c r="CN122" s="814"/>
      <c r="CO122" s="815"/>
      <c r="CP122" s="794" t="s">
        <v>449</v>
      </c>
      <c r="CQ122" s="795"/>
      <c r="CR122" s="795"/>
      <c r="CS122" s="795"/>
      <c r="CT122" s="795"/>
      <c r="CU122" s="795"/>
      <c r="CV122" s="795"/>
      <c r="CW122" s="795"/>
      <c r="CX122" s="795"/>
      <c r="CY122" s="795"/>
      <c r="CZ122" s="795"/>
      <c r="DA122" s="795"/>
      <c r="DB122" s="795"/>
      <c r="DC122" s="795"/>
      <c r="DD122" s="795"/>
      <c r="DE122" s="795"/>
      <c r="DF122" s="796"/>
      <c r="DG122" s="772" t="s">
        <v>384</v>
      </c>
      <c r="DH122" s="773"/>
      <c r="DI122" s="773"/>
      <c r="DJ122" s="773"/>
      <c r="DK122" s="773"/>
      <c r="DL122" s="773" t="s">
        <v>384</v>
      </c>
      <c r="DM122" s="773"/>
      <c r="DN122" s="773"/>
      <c r="DO122" s="773"/>
      <c r="DP122" s="773"/>
      <c r="DQ122" s="773" t="s">
        <v>384</v>
      </c>
      <c r="DR122" s="773"/>
      <c r="DS122" s="773"/>
      <c r="DT122" s="773"/>
      <c r="DU122" s="773"/>
      <c r="DV122" s="750" t="s">
        <v>384</v>
      </c>
      <c r="DW122" s="750"/>
      <c r="DX122" s="750"/>
      <c r="DY122" s="750"/>
      <c r="DZ122" s="751"/>
    </row>
    <row r="123" spans="1:130" s="158" customFormat="1" ht="26.25" customHeight="1" x14ac:dyDescent="0.15">
      <c r="A123" s="776"/>
      <c r="B123" s="777"/>
      <c r="C123" s="780" t="s">
        <v>432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735">
        <v>108570</v>
      </c>
      <c r="AB123" s="736"/>
      <c r="AC123" s="736"/>
      <c r="AD123" s="736"/>
      <c r="AE123" s="737"/>
      <c r="AF123" s="738">
        <v>125190</v>
      </c>
      <c r="AG123" s="736"/>
      <c r="AH123" s="736"/>
      <c r="AI123" s="736"/>
      <c r="AJ123" s="737"/>
      <c r="AK123" s="738">
        <v>96008</v>
      </c>
      <c r="AL123" s="736"/>
      <c r="AM123" s="736"/>
      <c r="AN123" s="736"/>
      <c r="AO123" s="737"/>
      <c r="AP123" s="783">
        <v>0.3</v>
      </c>
      <c r="AQ123" s="784"/>
      <c r="AR123" s="784"/>
      <c r="AS123" s="784"/>
      <c r="AT123" s="785"/>
      <c r="AU123" s="848"/>
      <c r="AV123" s="849"/>
      <c r="AW123" s="849"/>
      <c r="AX123" s="849"/>
      <c r="AY123" s="849"/>
      <c r="AZ123" s="189" t="s">
        <v>158</v>
      </c>
      <c r="BA123" s="189"/>
      <c r="BB123" s="189"/>
      <c r="BC123" s="189"/>
      <c r="BD123" s="189"/>
      <c r="BE123" s="189"/>
      <c r="BF123" s="189"/>
      <c r="BG123" s="189"/>
      <c r="BH123" s="189"/>
      <c r="BI123" s="189"/>
      <c r="BJ123" s="189"/>
      <c r="BK123" s="189"/>
      <c r="BL123" s="189"/>
      <c r="BM123" s="189"/>
      <c r="BN123" s="189"/>
      <c r="BO123" s="836" t="s">
        <v>450</v>
      </c>
      <c r="BP123" s="837"/>
      <c r="BQ123" s="791">
        <v>65465457</v>
      </c>
      <c r="BR123" s="792"/>
      <c r="BS123" s="792"/>
      <c r="BT123" s="792"/>
      <c r="BU123" s="792"/>
      <c r="BV123" s="792">
        <v>63466311</v>
      </c>
      <c r="BW123" s="792"/>
      <c r="BX123" s="792"/>
      <c r="BY123" s="792"/>
      <c r="BZ123" s="792"/>
      <c r="CA123" s="792">
        <v>59681858</v>
      </c>
      <c r="CB123" s="792"/>
      <c r="CC123" s="792"/>
      <c r="CD123" s="792"/>
      <c r="CE123" s="792"/>
      <c r="CF123" s="702"/>
      <c r="CG123" s="703"/>
      <c r="CH123" s="703"/>
      <c r="CI123" s="703"/>
      <c r="CJ123" s="793"/>
      <c r="CK123" s="828"/>
      <c r="CL123" s="814"/>
      <c r="CM123" s="814"/>
      <c r="CN123" s="814"/>
      <c r="CO123" s="815"/>
      <c r="CP123" s="794" t="s">
        <v>451</v>
      </c>
      <c r="CQ123" s="795"/>
      <c r="CR123" s="795"/>
      <c r="CS123" s="795"/>
      <c r="CT123" s="795"/>
      <c r="CU123" s="795"/>
      <c r="CV123" s="795"/>
      <c r="CW123" s="795"/>
      <c r="CX123" s="795"/>
      <c r="CY123" s="795"/>
      <c r="CZ123" s="795"/>
      <c r="DA123" s="795"/>
      <c r="DB123" s="795"/>
      <c r="DC123" s="795"/>
      <c r="DD123" s="795"/>
      <c r="DE123" s="795"/>
      <c r="DF123" s="796"/>
      <c r="DG123" s="735" t="s">
        <v>384</v>
      </c>
      <c r="DH123" s="736"/>
      <c r="DI123" s="736"/>
      <c r="DJ123" s="736"/>
      <c r="DK123" s="737"/>
      <c r="DL123" s="738" t="s">
        <v>203</v>
      </c>
      <c r="DM123" s="736"/>
      <c r="DN123" s="736"/>
      <c r="DO123" s="736"/>
      <c r="DP123" s="737"/>
      <c r="DQ123" s="738" t="s">
        <v>436</v>
      </c>
      <c r="DR123" s="736"/>
      <c r="DS123" s="736"/>
      <c r="DT123" s="736"/>
      <c r="DU123" s="737"/>
      <c r="DV123" s="783" t="s">
        <v>384</v>
      </c>
      <c r="DW123" s="784"/>
      <c r="DX123" s="784"/>
      <c r="DY123" s="784"/>
      <c r="DZ123" s="785"/>
    </row>
    <row r="124" spans="1:130" s="158" customFormat="1" ht="26.25" customHeight="1" thickBot="1" x14ac:dyDescent="0.2">
      <c r="A124" s="776"/>
      <c r="B124" s="777"/>
      <c r="C124" s="780" t="s">
        <v>435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735" t="s">
        <v>203</v>
      </c>
      <c r="AB124" s="736"/>
      <c r="AC124" s="736"/>
      <c r="AD124" s="736"/>
      <c r="AE124" s="737"/>
      <c r="AF124" s="738" t="s">
        <v>415</v>
      </c>
      <c r="AG124" s="736"/>
      <c r="AH124" s="736"/>
      <c r="AI124" s="736"/>
      <c r="AJ124" s="737"/>
      <c r="AK124" s="738" t="s">
        <v>203</v>
      </c>
      <c r="AL124" s="736"/>
      <c r="AM124" s="736"/>
      <c r="AN124" s="736"/>
      <c r="AO124" s="737"/>
      <c r="AP124" s="783" t="s">
        <v>384</v>
      </c>
      <c r="AQ124" s="784"/>
      <c r="AR124" s="784"/>
      <c r="AS124" s="784"/>
      <c r="AT124" s="785"/>
      <c r="AU124" s="786" t="s">
        <v>452</v>
      </c>
      <c r="AV124" s="787"/>
      <c r="AW124" s="787"/>
      <c r="AX124" s="787"/>
      <c r="AY124" s="787"/>
      <c r="AZ124" s="787"/>
      <c r="BA124" s="787"/>
      <c r="BB124" s="787"/>
      <c r="BC124" s="787"/>
      <c r="BD124" s="787"/>
      <c r="BE124" s="787"/>
      <c r="BF124" s="787"/>
      <c r="BG124" s="787"/>
      <c r="BH124" s="787"/>
      <c r="BI124" s="787"/>
      <c r="BJ124" s="787"/>
      <c r="BK124" s="787"/>
      <c r="BL124" s="787"/>
      <c r="BM124" s="787"/>
      <c r="BN124" s="787"/>
      <c r="BO124" s="787"/>
      <c r="BP124" s="788"/>
      <c r="BQ124" s="789">
        <v>1</v>
      </c>
      <c r="BR124" s="790"/>
      <c r="BS124" s="790"/>
      <c r="BT124" s="790"/>
      <c r="BU124" s="790"/>
      <c r="BV124" s="790">
        <v>13.1</v>
      </c>
      <c r="BW124" s="790"/>
      <c r="BX124" s="790"/>
      <c r="BY124" s="790"/>
      <c r="BZ124" s="790"/>
      <c r="CA124" s="790">
        <v>19.899999999999999</v>
      </c>
      <c r="CB124" s="790"/>
      <c r="CC124" s="790"/>
      <c r="CD124" s="790"/>
      <c r="CE124" s="790"/>
      <c r="CF124" s="680"/>
      <c r="CG124" s="681"/>
      <c r="CH124" s="681"/>
      <c r="CI124" s="681"/>
      <c r="CJ124" s="821"/>
      <c r="CK124" s="829"/>
      <c r="CL124" s="829"/>
      <c r="CM124" s="829"/>
      <c r="CN124" s="829"/>
      <c r="CO124" s="830"/>
      <c r="CP124" s="794" t="s">
        <v>453</v>
      </c>
      <c r="CQ124" s="795"/>
      <c r="CR124" s="795"/>
      <c r="CS124" s="795"/>
      <c r="CT124" s="795"/>
      <c r="CU124" s="795"/>
      <c r="CV124" s="795"/>
      <c r="CW124" s="795"/>
      <c r="CX124" s="795"/>
      <c r="CY124" s="795"/>
      <c r="CZ124" s="795"/>
      <c r="DA124" s="795"/>
      <c r="DB124" s="795"/>
      <c r="DC124" s="795"/>
      <c r="DD124" s="795"/>
      <c r="DE124" s="795"/>
      <c r="DF124" s="796"/>
      <c r="DG124" s="718">
        <v>9940184</v>
      </c>
      <c r="DH124" s="719"/>
      <c r="DI124" s="719"/>
      <c r="DJ124" s="719"/>
      <c r="DK124" s="720"/>
      <c r="DL124" s="721">
        <v>9065786</v>
      </c>
      <c r="DM124" s="719"/>
      <c r="DN124" s="719"/>
      <c r="DO124" s="719"/>
      <c r="DP124" s="720"/>
      <c r="DQ124" s="721" t="s">
        <v>436</v>
      </c>
      <c r="DR124" s="719"/>
      <c r="DS124" s="719"/>
      <c r="DT124" s="719"/>
      <c r="DU124" s="720"/>
      <c r="DV124" s="807" t="s">
        <v>454</v>
      </c>
      <c r="DW124" s="808"/>
      <c r="DX124" s="808"/>
      <c r="DY124" s="808"/>
      <c r="DZ124" s="809"/>
    </row>
    <row r="125" spans="1:130" s="158" customFormat="1" ht="26.25" customHeight="1" x14ac:dyDescent="0.15">
      <c r="A125" s="776"/>
      <c r="B125" s="777"/>
      <c r="C125" s="780" t="s">
        <v>438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735" t="s">
        <v>384</v>
      </c>
      <c r="AB125" s="736"/>
      <c r="AC125" s="736"/>
      <c r="AD125" s="736"/>
      <c r="AE125" s="737"/>
      <c r="AF125" s="738" t="s">
        <v>436</v>
      </c>
      <c r="AG125" s="736"/>
      <c r="AH125" s="736"/>
      <c r="AI125" s="736"/>
      <c r="AJ125" s="737"/>
      <c r="AK125" s="738" t="s">
        <v>384</v>
      </c>
      <c r="AL125" s="736"/>
      <c r="AM125" s="736"/>
      <c r="AN125" s="736"/>
      <c r="AO125" s="737"/>
      <c r="AP125" s="783" t="s">
        <v>384</v>
      </c>
      <c r="AQ125" s="784"/>
      <c r="AR125" s="784"/>
      <c r="AS125" s="784"/>
      <c r="AT125" s="785"/>
      <c r="AU125" s="190"/>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c r="BP125" s="191"/>
      <c r="BQ125" s="192"/>
      <c r="BR125" s="192"/>
      <c r="BS125" s="192"/>
      <c r="BT125" s="192"/>
      <c r="BU125" s="192"/>
      <c r="BV125" s="192"/>
      <c r="BW125" s="192"/>
      <c r="BX125" s="192"/>
      <c r="BY125" s="192"/>
      <c r="BZ125" s="192"/>
      <c r="CA125" s="192"/>
      <c r="CB125" s="192"/>
      <c r="CC125" s="192"/>
      <c r="CD125" s="192"/>
      <c r="CE125" s="192"/>
      <c r="CF125" s="192"/>
      <c r="CG125" s="192"/>
      <c r="CH125" s="192"/>
      <c r="CI125" s="192"/>
      <c r="CJ125" s="193"/>
      <c r="CK125" s="810" t="s">
        <v>455</v>
      </c>
      <c r="CL125" s="811"/>
      <c r="CM125" s="811"/>
      <c r="CN125" s="811"/>
      <c r="CO125" s="812"/>
      <c r="CP125" s="819" t="s">
        <v>456</v>
      </c>
      <c r="CQ125" s="764"/>
      <c r="CR125" s="764"/>
      <c r="CS125" s="764"/>
      <c r="CT125" s="764"/>
      <c r="CU125" s="764"/>
      <c r="CV125" s="764"/>
      <c r="CW125" s="764"/>
      <c r="CX125" s="764"/>
      <c r="CY125" s="764"/>
      <c r="CZ125" s="764"/>
      <c r="DA125" s="764"/>
      <c r="DB125" s="764"/>
      <c r="DC125" s="764"/>
      <c r="DD125" s="764"/>
      <c r="DE125" s="764"/>
      <c r="DF125" s="765"/>
      <c r="DG125" s="820" t="s">
        <v>415</v>
      </c>
      <c r="DH125" s="801"/>
      <c r="DI125" s="801"/>
      <c r="DJ125" s="801"/>
      <c r="DK125" s="801"/>
      <c r="DL125" s="801" t="s">
        <v>203</v>
      </c>
      <c r="DM125" s="801"/>
      <c r="DN125" s="801"/>
      <c r="DO125" s="801"/>
      <c r="DP125" s="801"/>
      <c r="DQ125" s="801" t="s">
        <v>384</v>
      </c>
      <c r="DR125" s="801"/>
      <c r="DS125" s="801"/>
      <c r="DT125" s="801"/>
      <c r="DU125" s="801"/>
      <c r="DV125" s="802" t="s">
        <v>415</v>
      </c>
      <c r="DW125" s="802"/>
      <c r="DX125" s="802"/>
      <c r="DY125" s="802"/>
      <c r="DZ125" s="803"/>
    </row>
    <row r="126" spans="1:130" s="158" customFormat="1" ht="26.25" customHeight="1" thickBot="1" x14ac:dyDescent="0.2">
      <c r="A126" s="776"/>
      <c r="B126" s="777"/>
      <c r="C126" s="780" t="s">
        <v>441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735" t="s">
        <v>384</v>
      </c>
      <c r="AB126" s="736"/>
      <c r="AC126" s="736"/>
      <c r="AD126" s="736"/>
      <c r="AE126" s="737"/>
      <c r="AF126" s="738" t="s">
        <v>415</v>
      </c>
      <c r="AG126" s="736"/>
      <c r="AH126" s="736"/>
      <c r="AI126" s="736"/>
      <c r="AJ126" s="737"/>
      <c r="AK126" s="738" t="s">
        <v>454</v>
      </c>
      <c r="AL126" s="736"/>
      <c r="AM126" s="736"/>
      <c r="AN126" s="736"/>
      <c r="AO126" s="737"/>
      <c r="AP126" s="783" t="s">
        <v>384</v>
      </c>
      <c r="AQ126" s="784"/>
      <c r="AR126" s="784"/>
      <c r="AS126" s="784"/>
      <c r="AT126" s="785"/>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4"/>
      <c r="BU126" s="194"/>
      <c r="BV126" s="194"/>
      <c r="BW126" s="194"/>
      <c r="BX126" s="194"/>
      <c r="BY126" s="194"/>
      <c r="BZ126" s="194"/>
      <c r="CA126" s="194"/>
      <c r="CB126" s="194"/>
      <c r="CC126" s="194"/>
      <c r="CD126" s="195"/>
      <c r="CE126" s="195"/>
      <c r="CF126" s="195"/>
      <c r="CG126" s="192"/>
      <c r="CH126" s="192"/>
      <c r="CI126" s="192"/>
      <c r="CJ126" s="193"/>
      <c r="CK126" s="813"/>
      <c r="CL126" s="814"/>
      <c r="CM126" s="814"/>
      <c r="CN126" s="814"/>
      <c r="CO126" s="815"/>
      <c r="CP126" s="771" t="s">
        <v>457</v>
      </c>
      <c r="CQ126" s="706"/>
      <c r="CR126" s="706"/>
      <c r="CS126" s="706"/>
      <c r="CT126" s="706"/>
      <c r="CU126" s="706"/>
      <c r="CV126" s="706"/>
      <c r="CW126" s="706"/>
      <c r="CX126" s="706"/>
      <c r="CY126" s="706"/>
      <c r="CZ126" s="706"/>
      <c r="DA126" s="706"/>
      <c r="DB126" s="706"/>
      <c r="DC126" s="706"/>
      <c r="DD126" s="706"/>
      <c r="DE126" s="706"/>
      <c r="DF126" s="707"/>
      <c r="DG126" s="772">
        <v>989742</v>
      </c>
      <c r="DH126" s="773"/>
      <c r="DI126" s="773"/>
      <c r="DJ126" s="773"/>
      <c r="DK126" s="773"/>
      <c r="DL126" s="773">
        <v>927348</v>
      </c>
      <c r="DM126" s="773"/>
      <c r="DN126" s="773"/>
      <c r="DO126" s="773"/>
      <c r="DP126" s="773"/>
      <c r="DQ126" s="773">
        <v>870497</v>
      </c>
      <c r="DR126" s="773"/>
      <c r="DS126" s="773"/>
      <c r="DT126" s="773"/>
      <c r="DU126" s="773"/>
      <c r="DV126" s="750">
        <v>2.7</v>
      </c>
      <c r="DW126" s="750"/>
      <c r="DX126" s="750"/>
      <c r="DY126" s="750"/>
      <c r="DZ126" s="751"/>
    </row>
    <row r="127" spans="1:130" s="158" customFormat="1" ht="26.25" customHeight="1" x14ac:dyDescent="0.15">
      <c r="A127" s="778"/>
      <c r="B127" s="779"/>
      <c r="C127" s="797" t="s">
        <v>458</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35" t="s">
        <v>415</v>
      </c>
      <c r="AB127" s="736"/>
      <c r="AC127" s="736"/>
      <c r="AD127" s="736"/>
      <c r="AE127" s="737"/>
      <c r="AF127" s="738" t="s">
        <v>436</v>
      </c>
      <c r="AG127" s="736"/>
      <c r="AH127" s="736"/>
      <c r="AI127" s="736"/>
      <c r="AJ127" s="737"/>
      <c r="AK127" s="738" t="s">
        <v>384</v>
      </c>
      <c r="AL127" s="736"/>
      <c r="AM127" s="736"/>
      <c r="AN127" s="736"/>
      <c r="AO127" s="737"/>
      <c r="AP127" s="783" t="s">
        <v>415</v>
      </c>
      <c r="AQ127" s="784"/>
      <c r="AR127" s="784"/>
      <c r="AS127" s="784"/>
      <c r="AT127" s="785"/>
      <c r="AU127" s="194"/>
      <c r="AV127" s="194"/>
      <c r="AW127" s="194"/>
      <c r="AX127" s="800" t="s">
        <v>459</v>
      </c>
      <c r="AY127" s="768"/>
      <c r="AZ127" s="768"/>
      <c r="BA127" s="768"/>
      <c r="BB127" s="768"/>
      <c r="BC127" s="768"/>
      <c r="BD127" s="768"/>
      <c r="BE127" s="769"/>
      <c r="BF127" s="767" t="s">
        <v>460</v>
      </c>
      <c r="BG127" s="768"/>
      <c r="BH127" s="768"/>
      <c r="BI127" s="768"/>
      <c r="BJ127" s="768"/>
      <c r="BK127" s="768"/>
      <c r="BL127" s="769"/>
      <c r="BM127" s="767" t="s">
        <v>461</v>
      </c>
      <c r="BN127" s="768"/>
      <c r="BO127" s="768"/>
      <c r="BP127" s="768"/>
      <c r="BQ127" s="768"/>
      <c r="BR127" s="768"/>
      <c r="BS127" s="769"/>
      <c r="BT127" s="767" t="s">
        <v>462</v>
      </c>
      <c r="BU127" s="768"/>
      <c r="BV127" s="768"/>
      <c r="BW127" s="768"/>
      <c r="BX127" s="768"/>
      <c r="BY127" s="768"/>
      <c r="BZ127" s="770"/>
      <c r="CA127" s="194"/>
      <c r="CB127" s="194"/>
      <c r="CC127" s="194"/>
      <c r="CD127" s="195"/>
      <c r="CE127" s="195"/>
      <c r="CF127" s="195"/>
      <c r="CG127" s="192"/>
      <c r="CH127" s="192"/>
      <c r="CI127" s="192"/>
      <c r="CJ127" s="193"/>
      <c r="CK127" s="813"/>
      <c r="CL127" s="814"/>
      <c r="CM127" s="814"/>
      <c r="CN127" s="814"/>
      <c r="CO127" s="815"/>
      <c r="CP127" s="771" t="s">
        <v>463</v>
      </c>
      <c r="CQ127" s="706"/>
      <c r="CR127" s="706"/>
      <c r="CS127" s="706"/>
      <c r="CT127" s="706"/>
      <c r="CU127" s="706"/>
      <c r="CV127" s="706"/>
      <c r="CW127" s="706"/>
      <c r="CX127" s="706"/>
      <c r="CY127" s="706"/>
      <c r="CZ127" s="706"/>
      <c r="DA127" s="706"/>
      <c r="DB127" s="706"/>
      <c r="DC127" s="706"/>
      <c r="DD127" s="706"/>
      <c r="DE127" s="706"/>
      <c r="DF127" s="707"/>
      <c r="DG127" s="772" t="s">
        <v>436</v>
      </c>
      <c r="DH127" s="773"/>
      <c r="DI127" s="773"/>
      <c r="DJ127" s="773"/>
      <c r="DK127" s="773"/>
      <c r="DL127" s="773" t="s">
        <v>384</v>
      </c>
      <c r="DM127" s="773"/>
      <c r="DN127" s="773"/>
      <c r="DO127" s="773"/>
      <c r="DP127" s="773"/>
      <c r="DQ127" s="773" t="s">
        <v>384</v>
      </c>
      <c r="DR127" s="773"/>
      <c r="DS127" s="773"/>
      <c r="DT127" s="773"/>
      <c r="DU127" s="773"/>
      <c r="DV127" s="750" t="s">
        <v>415</v>
      </c>
      <c r="DW127" s="750"/>
      <c r="DX127" s="750"/>
      <c r="DY127" s="750"/>
      <c r="DZ127" s="751"/>
    </row>
    <row r="128" spans="1:130" s="158" customFormat="1" ht="26.25" customHeight="1" thickBot="1" x14ac:dyDescent="0.2">
      <c r="A128" s="752" t="s">
        <v>464</v>
      </c>
      <c r="B128" s="753"/>
      <c r="C128" s="753"/>
      <c r="D128" s="753"/>
      <c r="E128" s="753"/>
      <c r="F128" s="753"/>
      <c r="G128" s="753"/>
      <c r="H128" s="753"/>
      <c r="I128" s="753"/>
      <c r="J128" s="753"/>
      <c r="K128" s="753"/>
      <c r="L128" s="753"/>
      <c r="M128" s="753"/>
      <c r="N128" s="753"/>
      <c r="O128" s="753"/>
      <c r="P128" s="753"/>
      <c r="Q128" s="753"/>
      <c r="R128" s="753"/>
      <c r="S128" s="753"/>
      <c r="T128" s="753"/>
      <c r="U128" s="753"/>
      <c r="V128" s="753"/>
      <c r="W128" s="754" t="s">
        <v>465</v>
      </c>
      <c r="X128" s="754"/>
      <c r="Y128" s="754"/>
      <c r="Z128" s="755"/>
      <c r="AA128" s="756">
        <v>2124604</v>
      </c>
      <c r="AB128" s="757"/>
      <c r="AC128" s="757"/>
      <c r="AD128" s="757"/>
      <c r="AE128" s="758"/>
      <c r="AF128" s="759">
        <v>2026453</v>
      </c>
      <c r="AG128" s="757"/>
      <c r="AH128" s="757"/>
      <c r="AI128" s="757"/>
      <c r="AJ128" s="758"/>
      <c r="AK128" s="759">
        <v>2113536</v>
      </c>
      <c r="AL128" s="757"/>
      <c r="AM128" s="757"/>
      <c r="AN128" s="757"/>
      <c r="AO128" s="758"/>
      <c r="AP128" s="760"/>
      <c r="AQ128" s="761"/>
      <c r="AR128" s="761"/>
      <c r="AS128" s="761"/>
      <c r="AT128" s="762"/>
      <c r="AU128" s="194"/>
      <c r="AV128" s="194"/>
      <c r="AW128" s="194"/>
      <c r="AX128" s="763" t="s">
        <v>466</v>
      </c>
      <c r="AY128" s="764"/>
      <c r="AZ128" s="764"/>
      <c r="BA128" s="764"/>
      <c r="BB128" s="764"/>
      <c r="BC128" s="764"/>
      <c r="BD128" s="764"/>
      <c r="BE128" s="765"/>
      <c r="BF128" s="742" t="s">
        <v>436</v>
      </c>
      <c r="BG128" s="743"/>
      <c r="BH128" s="743"/>
      <c r="BI128" s="743"/>
      <c r="BJ128" s="743"/>
      <c r="BK128" s="743"/>
      <c r="BL128" s="766"/>
      <c r="BM128" s="742">
        <v>11.58</v>
      </c>
      <c r="BN128" s="743"/>
      <c r="BO128" s="743"/>
      <c r="BP128" s="743"/>
      <c r="BQ128" s="743"/>
      <c r="BR128" s="743"/>
      <c r="BS128" s="766"/>
      <c r="BT128" s="742">
        <v>20</v>
      </c>
      <c r="BU128" s="743"/>
      <c r="BV128" s="743"/>
      <c r="BW128" s="743"/>
      <c r="BX128" s="743"/>
      <c r="BY128" s="743"/>
      <c r="BZ128" s="744"/>
      <c r="CA128" s="195"/>
      <c r="CB128" s="195"/>
      <c r="CC128" s="195"/>
      <c r="CD128" s="195"/>
      <c r="CE128" s="195"/>
      <c r="CF128" s="195"/>
      <c r="CG128" s="192"/>
      <c r="CH128" s="192"/>
      <c r="CI128" s="192"/>
      <c r="CJ128" s="193"/>
      <c r="CK128" s="816"/>
      <c r="CL128" s="817"/>
      <c r="CM128" s="817"/>
      <c r="CN128" s="817"/>
      <c r="CO128" s="818"/>
      <c r="CP128" s="745" t="s">
        <v>467</v>
      </c>
      <c r="CQ128" s="684"/>
      <c r="CR128" s="684"/>
      <c r="CS128" s="684"/>
      <c r="CT128" s="684"/>
      <c r="CU128" s="684"/>
      <c r="CV128" s="684"/>
      <c r="CW128" s="684"/>
      <c r="CX128" s="684"/>
      <c r="CY128" s="684"/>
      <c r="CZ128" s="684"/>
      <c r="DA128" s="684"/>
      <c r="DB128" s="684"/>
      <c r="DC128" s="684"/>
      <c r="DD128" s="684"/>
      <c r="DE128" s="684"/>
      <c r="DF128" s="685"/>
      <c r="DG128" s="746" t="s">
        <v>436</v>
      </c>
      <c r="DH128" s="747"/>
      <c r="DI128" s="747"/>
      <c r="DJ128" s="747"/>
      <c r="DK128" s="747"/>
      <c r="DL128" s="747" t="s">
        <v>384</v>
      </c>
      <c r="DM128" s="747"/>
      <c r="DN128" s="747"/>
      <c r="DO128" s="747"/>
      <c r="DP128" s="747"/>
      <c r="DQ128" s="747" t="s">
        <v>415</v>
      </c>
      <c r="DR128" s="747"/>
      <c r="DS128" s="747"/>
      <c r="DT128" s="747"/>
      <c r="DU128" s="747"/>
      <c r="DV128" s="748" t="s">
        <v>384</v>
      </c>
      <c r="DW128" s="748"/>
      <c r="DX128" s="748"/>
      <c r="DY128" s="748"/>
      <c r="DZ128" s="749"/>
    </row>
    <row r="129" spans="1:131" s="158" customFormat="1" ht="26.25" customHeight="1" x14ac:dyDescent="0.15">
      <c r="A129" s="730" t="s">
        <v>81</v>
      </c>
      <c r="B129" s="731"/>
      <c r="C129" s="731"/>
      <c r="D129" s="731"/>
      <c r="E129" s="731"/>
      <c r="F129" s="731"/>
      <c r="G129" s="731"/>
      <c r="H129" s="731"/>
      <c r="I129" s="731"/>
      <c r="J129" s="731"/>
      <c r="K129" s="731"/>
      <c r="L129" s="731"/>
      <c r="M129" s="731"/>
      <c r="N129" s="731"/>
      <c r="O129" s="731"/>
      <c r="P129" s="731"/>
      <c r="Q129" s="731"/>
      <c r="R129" s="731"/>
      <c r="S129" s="731"/>
      <c r="T129" s="731"/>
      <c r="U129" s="731"/>
      <c r="V129" s="731"/>
      <c r="W129" s="732" t="s">
        <v>468</v>
      </c>
      <c r="X129" s="733"/>
      <c r="Y129" s="733"/>
      <c r="Z129" s="734"/>
      <c r="AA129" s="735">
        <v>34388561</v>
      </c>
      <c r="AB129" s="736"/>
      <c r="AC129" s="736"/>
      <c r="AD129" s="736"/>
      <c r="AE129" s="737"/>
      <c r="AF129" s="738">
        <v>34622858</v>
      </c>
      <c r="AG129" s="736"/>
      <c r="AH129" s="736"/>
      <c r="AI129" s="736"/>
      <c r="AJ129" s="737"/>
      <c r="AK129" s="738">
        <v>35700197</v>
      </c>
      <c r="AL129" s="736"/>
      <c r="AM129" s="736"/>
      <c r="AN129" s="736"/>
      <c r="AO129" s="737"/>
      <c r="AP129" s="739"/>
      <c r="AQ129" s="740"/>
      <c r="AR129" s="740"/>
      <c r="AS129" s="740"/>
      <c r="AT129" s="741"/>
      <c r="AU129" s="196"/>
      <c r="AV129" s="196"/>
      <c r="AW129" s="196"/>
      <c r="AX129" s="705" t="s">
        <v>469</v>
      </c>
      <c r="AY129" s="706"/>
      <c r="AZ129" s="706"/>
      <c r="BA129" s="706"/>
      <c r="BB129" s="706"/>
      <c r="BC129" s="706"/>
      <c r="BD129" s="706"/>
      <c r="BE129" s="707"/>
      <c r="BF129" s="725" t="s">
        <v>203</v>
      </c>
      <c r="BG129" s="726"/>
      <c r="BH129" s="726"/>
      <c r="BI129" s="726"/>
      <c r="BJ129" s="726"/>
      <c r="BK129" s="726"/>
      <c r="BL129" s="727"/>
      <c r="BM129" s="725">
        <v>16.579999999999998</v>
      </c>
      <c r="BN129" s="726"/>
      <c r="BO129" s="726"/>
      <c r="BP129" s="726"/>
      <c r="BQ129" s="726"/>
      <c r="BR129" s="726"/>
      <c r="BS129" s="727"/>
      <c r="BT129" s="725">
        <v>30</v>
      </c>
      <c r="BU129" s="728"/>
      <c r="BV129" s="728"/>
      <c r="BW129" s="728"/>
      <c r="BX129" s="728"/>
      <c r="BY129" s="728"/>
      <c r="BZ129" s="729"/>
      <c r="CA129" s="197"/>
      <c r="CB129" s="197"/>
      <c r="CC129" s="197"/>
      <c r="CD129" s="197"/>
      <c r="CE129" s="197"/>
      <c r="CF129" s="197"/>
      <c r="CG129" s="197"/>
      <c r="CH129" s="197"/>
      <c r="CI129" s="197"/>
      <c r="CJ129" s="197"/>
      <c r="CK129" s="197"/>
      <c r="CL129" s="197"/>
      <c r="CM129" s="197"/>
      <c r="CN129" s="197"/>
      <c r="CO129" s="197"/>
      <c r="CP129" s="197"/>
      <c r="CQ129" s="197"/>
      <c r="CR129" s="197"/>
      <c r="CS129" s="197"/>
      <c r="CT129" s="197"/>
      <c r="CU129" s="197"/>
      <c r="CV129" s="197"/>
      <c r="CW129" s="197"/>
      <c r="CX129" s="197"/>
      <c r="CY129" s="197"/>
      <c r="CZ129" s="197"/>
      <c r="DA129" s="197"/>
      <c r="DB129" s="197"/>
      <c r="DC129" s="197"/>
      <c r="DD129" s="197"/>
      <c r="DE129" s="197"/>
      <c r="DF129" s="197"/>
      <c r="DG129" s="197"/>
      <c r="DH129" s="197"/>
      <c r="DI129" s="197"/>
      <c r="DJ129" s="197"/>
      <c r="DK129" s="197"/>
      <c r="DL129" s="197"/>
      <c r="DM129" s="197"/>
      <c r="DN129" s="197"/>
      <c r="DO129" s="197"/>
      <c r="DP129" s="165"/>
      <c r="DQ129" s="165"/>
      <c r="DR129" s="165"/>
      <c r="DS129" s="165"/>
      <c r="DT129" s="165"/>
      <c r="DU129" s="165"/>
      <c r="DV129" s="165"/>
      <c r="DW129" s="165"/>
      <c r="DX129" s="165"/>
      <c r="DY129" s="165"/>
      <c r="DZ129" s="169"/>
    </row>
    <row r="130" spans="1:131" s="158" customFormat="1" ht="26.25" customHeight="1" x14ac:dyDescent="0.15">
      <c r="A130" s="730" t="s">
        <v>470</v>
      </c>
      <c r="B130" s="731"/>
      <c r="C130" s="731"/>
      <c r="D130" s="731"/>
      <c r="E130" s="731"/>
      <c r="F130" s="731"/>
      <c r="G130" s="731"/>
      <c r="H130" s="731"/>
      <c r="I130" s="731"/>
      <c r="J130" s="731"/>
      <c r="K130" s="731"/>
      <c r="L130" s="731"/>
      <c r="M130" s="731"/>
      <c r="N130" s="731"/>
      <c r="O130" s="731"/>
      <c r="P130" s="731"/>
      <c r="Q130" s="731"/>
      <c r="R130" s="731"/>
      <c r="S130" s="731"/>
      <c r="T130" s="731"/>
      <c r="U130" s="731"/>
      <c r="V130" s="731"/>
      <c r="W130" s="732" t="s">
        <v>471</v>
      </c>
      <c r="X130" s="733"/>
      <c r="Y130" s="733"/>
      <c r="Z130" s="734"/>
      <c r="AA130" s="735">
        <v>3525409</v>
      </c>
      <c r="AB130" s="736"/>
      <c r="AC130" s="736"/>
      <c r="AD130" s="736"/>
      <c r="AE130" s="737"/>
      <c r="AF130" s="738">
        <v>3370472</v>
      </c>
      <c r="AG130" s="736"/>
      <c r="AH130" s="736"/>
      <c r="AI130" s="736"/>
      <c r="AJ130" s="737"/>
      <c r="AK130" s="738">
        <v>3271161</v>
      </c>
      <c r="AL130" s="736"/>
      <c r="AM130" s="736"/>
      <c r="AN130" s="736"/>
      <c r="AO130" s="737"/>
      <c r="AP130" s="739"/>
      <c r="AQ130" s="740"/>
      <c r="AR130" s="740"/>
      <c r="AS130" s="740"/>
      <c r="AT130" s="741"/>
      <c r="AU130" s="196"/>
      <c r="AV130" s="196"/>
      <c r="AW130" s="196"/>
      <c r="AX130" s="705" t="s">
        <v>472</v>
      </c>
      <c r="AY130" s="706"/>
      <c r="AZ130" s="706"/>
      <c r="BA130" s="706"/>
      <c r="BB130" s="706"/>
      <c r="BC130" s="706"/>
      <c r="BD130" s="706"/>
      <c r="BE130" s="707"/>
      <c r="BF130" s="708">
        <v>-2.2999999999999998</v>
      </c>
      <c r="BG130" s="709"/>
      <c r="BH130" s="709"/>
      <c r="BI130" s="709"/>
      <c r="BJ130" s="709"/>
      <c r="BK130" s="709"/>
      <c r="BL130" s="710"/>
      <c r="BM130" s="708">
        <v>25</v>
      </c>
      <c r="BN130" s="709"/>
      <c r="BO130" s="709"/>
      <c r="BP130" s="709"/>
      <c r="BQ130" s="709"/>
      <c r="BR130" s="709"/>
      <c r="BS130" s="710"/>
      <c r="BT130" s="708">
        <v>35</v>
      </c>
      <c r="BU130" s="711"/>
      <c r="BV130" s="711"/>
      <c r="BW130" s="711"/>
      <c r="BX130" s="711"/>
      <c r="BY130" s="711"/>
      <c r="BZ130" s="712"/>
      <c r="CA130" s="197"/>
      <c r="CB130" s="197"/>
      <c r="CC130" s="197"/>
      <c r="CD130" s="197"/>
      <c r="CE130" s="197"/>
      <c r="CF130" s="197"/>
      <c r="CG130" s="197"/>
      <c r="CH130" s="197"/>
      <c r="CI130" s="197"/>
      <c r="CJ130" s="197"/>
      <c r="CK130" s="197"/>
      <c r="CL130" s="197"/>
      <c r="CM130" s="197"/>
      <c r="CN130" s="197"/>
      <c r="CO130" s="197"/>
      <c r="CP130" s="197"/>
      <c r="CQ130" s="197"/>
      <c r="CR130" s="197"/>
      <c r="CS130" s="197"/>
      <c r="CT130" s="197"/>
      <c r="CU130" s="197"/>
      <c r="CV130" s="197"/>
      <c r="CW130" s="197"/>
      <c r="CX130" s="197"/>
      <c r="CY130" s="197"/>
      <c r="CZ130" s="197"/>
      <c r="DA130" s="197"/>
      <c r="DB130" s="197"/>
      <c r="DC130" s="197"/>
      <c r="DD130" s="197"/>
      <c r="DE130" s="197"/>
      <c r="DF130" s="197"/>
      <c r="DG130" s="197"/>
      <c r="DH130" s="197"/>
      <c r="DI130" s="197"/>
      <c r="DJ130" s="197"/>
      <c r="DK130" s="197"/>
      <c r="DL130" s="197"/>
      <c r="DM130" s="197"/>
      <c r="DN130" s="197"/>
      <c r="DO130" s="197"/>
      <c r="DP130" s="165"/>
      <c r="DQ130" s="165"/>
      <c r="DR130" s="165"/>
      <c r="DS130" s="165"/>
      <c r="DT130" s="165"/>
      <c r="DU130" s="165"/>
      <c r="DV130" s="165"/>
      <c r="DW130" s="165"/>
      <c r="DX130" s="165"/>
      <c r="DY130" s="165"/>
      <c r="DZ130" s="169"/>
    </row>
    <row r="131" spans="1:131" s="158" customFormat="1" ht="26.25" customHeight="1" thickBot="1" x14ac:dyDescent="0.2">
      <c r="A131" s="713"/>
      <c r="B131" s="714"/>
      <c r="C131" s="714"/>
      <c r="D131" s="714"/>
      <c r="E131" s="714"/>
      <c r="F131" s="714"/>
      <c r="G131" s="714"/>
      <c r="H131" s="714"/>
      <c r="I131" s="714"/>
      <c r="J131" s="714"/>
      <c r="K131" s="714"/>
      <c r="L131" s="714"/>
      <c r="M131" s="714"/>
      <c r="N131" s="714"/>
      <c r="O131" s="714"/>
      <c r="P131" s="714"/>
      <c r="Q131" s="714"/>
      <c r="R131" s="714"/>
      <c r="S131" s="714"/>
      <c r="T131" s="714"/>
      <c r="U131" s="714"/>
      <c r="V131" s="714"/>
      <c r="W131" s="715" t="s">
        <v>473</v>
      </c>
      <c r="X131" s="716"/>
      <c r="Y131" s="716"/>
      <c r="Z131" s="717"/>
      <c r="AA131" s="718">
        <v>30863152</v>
      </c>
      <c r="AB131" s="719"/>
      <c r="AC131" s="719"/>
      <c r="AD131" s="719"/>
      <c r="AE131" s="720"/>
      <c r="AF131" s="721">
        <v>31252386</v>
      </c>
      <c r="AG131" s="719"/>
      <c r="AH131" s="719"/>
      <c r="AI131" s="719"/>
      <c r="AJ131" s="720"/>
      <c r="AK131" s="721">
        <v>32429036</v>
      </c>
      <c r="AL131" s="719"/>
      <c r="AM131" s="719"/>
      <c r="AN131" s="719"/>
      <c r="AO131" s="720"/>
      <c r="AP131" s="722"/>
      <c r="AQ131" s="723"/>
      <c r="AR131" s="723"/>
      <c r="AS131" s="723"/>
      <c r="AT131" s="724"/>
      <c r="AU131" s="196"/>
      <c r="AV131" s="196"/>
      <c r="AW131" s="196"/>
      <c r="AX131" s="683" t="s">
        <v>474</v>
      </c>
      <c r="AY131" s="684"/>
      <c r="AZ131" s="684"/>
      <c r="BA131" s="684"/>
      <c r="BB131" s="684"/>
      <c r="BC131" s="684"/>
      <c r="BD131" s="684"/>
      <c r="BE131" s="685"/>
      <c r="BF131" s="686">
        <v>19.899999999999999</v>
      </c>
      <c r="BG131" s="687"/>
      <c r="BH131" s="687"/>
      <c r="BI131" s="687"/>
      <c r="BJ131" s="687"/>
      <c r="BK131" s="687"/>
      <c r="BL131" s="688"/>
      <c r="BM131" s="686">
        <v>350</v>
      </c>
      <c r="BN131" s="687"/>
      <c r="BO131" s="687"/>
      <c r="BP131" s="687"/>
      <c r="BQ131" s="687"/>
      <c r="BR131" s="687"/>
      <c r="BS131" s="688"/>
      <c r="BT131" s="689"/>
      <c r="BU131" s="690"/>
      <c r="BV131" s="690"/>
      <c r="BW131" s="690"/>
      <c r="BX131" s="690"/>
      <c r="BY131" s="690"/>
      <c r="BZ131" s="691"/>
      <c r="CA131" s="197"/>
      <c r="CB131" s="197"/>
      <c r="CC131" s="197"/>
      <c r="CD131" s="197"/>
      <c r="CE131" s="197"/>
      <c r="CF131" s="197"/>
      <c r="CG131" s="197"/>
      <c r="CH131" s="197"/>
      <c r="CI131" s="197"/>
      <c r="CJ131" s="197"/>
      <c r="CK131" s="197"/>
      <c r="CL131" s="197"/>
      <c r="CM131" s="197"/>
      <c r="CN131" s="197"/>
      <c r="CO131" s="197"/>
      <c r="CP131" s="197"/>
      <c r="CQ131" s="197"/>
      <c r="CR131" s="197"/>
      <c r="CS131" s="197"/>
      <c r="CT131" s="197"/>
      <c r="CU131" s="197"/>
      <c r="CV131" s="197"/>
      <c r="CW131" s="197"/>
      <c r="CX131" s="197"/>
      <c r="CY131" s="197"/>
      <c r="CZ131" s="197"/>
      <c r="DA131" s="197"/>
      <c r="DB131" s="197"/>
      <c r="DC131" s="197"/>
      <c r="DD131" s="197"/>
      <c r="DE131" s="197"/>
      <c r="DF131" s="197"/>
      <c r="DG131" s="197"/>
      <c r="DH131" s="197"/>
      <c r="DI131" s="197"/>
      <c r="DJ131" s="197"/>
      <c r="DK131" s="197"/>
      <c r="DL131" s="197"/>
      <c r="DM131" s="197"/>
      <c r="DN131" s="197"/>
      <c r="DO131" s="197"/>
      <c r="DP131" s="165"/>
      <c r="DQ131" s="165"/>
      <c r="DR131" s="165"/>
      <c r="DS131" s="165"/>
      <c r="DT131" s="165"/>
      <c r="DU131" s="165"/>
      <c r="DV131" s="165"/>
      <c r="DW131" s="165"/>
      <c r="DX131" s="165"/>
      <c r="DY131" s="165"/>
      <c r="DZ131" s="169"/>
    </row>
    <row r="132" spans="1:131" s="158" customFormat="1" ht="26.25" customHeight="1" x14ac:dyDescent="0.15">
      <c r="A132" s="692" t="s">
        <v>475</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476</v>
      </c>
      <c r="W132" s="696"/>
      <c r="X132" s="696"/>
      <c r="Y132" s="696"/>
      <c r="Z132" s="697"/>
      <c r="AA132" s="698">
        <v>-2.6243042189999999</v>
      </c>
      <c r="AB132" s="699"/>
      <c r="AC132" s="699"/>
      <c r="AD132" s="699"/>
      <c r="AE132" s="700"/>
      <c r="AF132" s="701">
        <v>-1.7446603919999999</v>
      </c>
      <c r="AG132" s="699"/>
      <c r="AH132" s="699"/>
      <c r="AI132" s="699"/>
      <c r="AJ132" s="700"/>
      <c r="AK132" s="701">
        <v>-2.7718907709999998</v>
      </c>
      <c r="AL132" s="699"/>
      <c r="AM132" s="699"/>
      <c r="AN132" s="699"/>
      <c r="AO132" s="700"/>
      <c r="AP132" s="702"/>
      <c r="AQ132" s="703"/>
      <c r="AR132" s="703"/>
      <c r="AS132" s="703"/>
      <c r="AT132" s="704"/>
      <c r="AU132" s="198"/>
      <c r="AV132" s="199"/>
      <c r="AW132" s="199"/>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6"/>
      <c r="BT132" s="165"/>
      <c r="BU132" s="165"/>
      <c r="BV132" s="165"/>
      <c r="BW132" s="165"/>
      <c r="BX132" s="165"/>
      <c r="BY132" s="165"/>
      <c r="BZ132" s="165"/>
      <c r="CA132" s="197"/>
      <c r="CB132" s="197"/>
      <c r="CC132" s="197"/>
      <c r="CD132" s="197"/>
      <c r="CE132" s="197"/>
      <c r="CF132" s="197"/>
      <c r="CG132" s="197"/>
      <c r="CH132" s="197"/>
      <c r="CI132" s="197"/>
      <c r="CJ132" s="197"/>
      <c r="CK132" s="197"/>
      <c r="CL132" s="197"/>
      <c r="CM132" s="197"/>
      <c r="CN132" s="197"/>
      <c r="CO132" s="197"/>
      <c r="CP132" s="197"/>
      <c r="CQ132" s="197"/>
      <c r="CR132" s="197"/>
      <c r="CS132" s="197"/>
      <c r="CT132" s="197"/>
      <c r="CU132" s="197"/>
      <c r="CV132" s="197"/>
      <c r="CW132" s="197"/>
      <c r="CX132" s="197"/>
      <c r="CY132" s="197"/>
      <c r="CZ132" s="197"/>
      <c r="DA132" s="197"/>
      <c r="DB132" s="197"/>
      <c r="DC132" s="197"/>
      <c r="DD132" s="197"/>
      <c r="DE132" s="197"/>
      <c r="DF132" s="197"/>
      <c r="DG132" s="197"/>
      <c r="DH132" s="197"/>
      <c r="DI132" s="197"/>
      <c r="DJ132" s="197"/>
      <c r="DK132" s="197"/>
      <c r="DL132" s="197"/>
      <c r="DM132" s="197"/>
      <c r="DN132" s="197"/>
      <c r="DO132" s="197"/>
      <c r="DP132" s="169"/>
      <c r="DQ132" s="169"/>
      <c r="DR132" s="169"/>
      <c r="DS132" s="169"/>
      <c r="DT132" s="169"/>
      <c r="DU132" s="169"/>
      <c r="DV132" s="169"/>
      <c r="DW132" s="169"/>
      <c r="DX132" s="169"/>
      <c r="DY132" s="169"/>
      <c r="DZ132" s="169"/>
    </row>
    <row r="133" spans="1:131" s="158" customFormat="1" ht="26.25" customHeight="1" thickBot="1" x14ac:dyDescent="0.2">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675" t="s">
        <v>477</v>
      </c>
      <c r="W133" s="675"/>
      <c r="X133" s="675"/>
      <c r="Y133" s="675"/>
      <c r="Z133" s="676"/>
      <c r="AA133" s="677">
        <v>-2.2999999999999998</v>
      </c>
      <c r="AB133" s="678"/>
      <c r="AC133" s="678"/>
      <c r="AD133" s="678"/>
      <c r="AE133" s="679"/>
      <c r="AF133" s="677">
        <v>-2.2000000000000002</v>
      </c>
      <c r="AG133" s="678"/>
      <c r="AH133" s="678"/>
      <c r="AI133" s="678"/>
      <c r="AJ133" s="679"/>
      <c r="AK133" s="677">
        <v>-2.2999999999999998</v>
      </c>
      <c r="AL133" s="678"/>
      <c r="AM133" s="678"/>
      <c r="AN133" s="678"/>
      <c r="AO133" s="679"/>
      <c r="AP133" s="680"/>
      <c r="AQ133" s="681"/>
      <c r="AR133" s="681"/>
      <c r="AS133" s="681"/>
      <c r="AT133" s="682"/>
      <c r="AU133" s="199"/>
      <c r="AV133" s="199"/>
      <c r="AW133" s="199"/>
      <c r="AX133" s="199"/>
      <c r="AY133" s="199"/>
      <c r="AZ133" s="199"/>
      <c r="BA133" s="199"/>
      <c r="BB133" s="199"/>
      <c r="BC133" s="199"/>
      <c r="BD133" s="199"/>
      <c r="BE133" s="199"/>
      <c r="BF133" s="199"/>
      <c r="BG133" s="199"/>
      <c r="BH133" s="199"/>
      <c r="BI133" s="199"/>
      <c r="BJ133" s="199"/>
      <c r="BK133" s="199"/>
      <c r="BL133" s="199"/>
      <c r="BM133" s="199"/>
      <c r="BN133" s="197"/>
      <c r="BO133" s="197"/>
      <c r="BP133" s="197"/>
      <c r="BQ133" s="197"/>
      <c r="BR133" s="197"/>
      <c r="BS133" s="197"/>
      <c r="BT133" s="197"/>
      <c r="BU133" s="197"/>
      <c r="BV133" s="197"/>
      <c r="BW133" s="197"/>
      <c r="BX133" s="197"/>
      <c r="BY133" s="197"/>
      <c r="BZ133" s="197"/>
      <c r="CA133" s="197"/>
      <c r="CB133" s="197"/>
      <c r="CC133" s="197"/>
      <c r="CD133" s="197"/>
      <c r="CE133" s="197"/>
      <c r="CF133" s="197"/>
      <c r="CG133" s="197"/>
      <c r="CH133" s="197"/>
      <c r="CI133" s="197"/>
      <c r="CJ133" s="197"/>
      <c r="CK133" s="197"/>
      <c r="CL133" s="197"/>
      <c r="CM133" s="197"/>
      <c r="CN133" s="197"/>
      <c r="CO133" s="197"/>
      <c r="CP133" s="197"/>
      <c r="CQ133" s="197"/>
      <c r="CR133" s="197"/>
      <c r="CS133" s="197"/>
      <c r="CT133" s="197"/>
      <c r="CU133" s="197"/>
      <c r="CV133" s="197"/>
      <c r="CW133" s="197"/>
      <c r="CX133" s="197"/>
      <c r="CY133" s="197"/>
      <c r="CZ133" s="197"/>
      <c r="DA133" s="197"/>
      <c r="DB133" s="197"/>
      <c r="DC133" s="197"/>
      <c r="DD133" s="197"/>
      <c r="DE133" s="197"/>
      <c r="DF133" s="197"/>
      <c r="DG133" s="197"/>
      <c r="DH133" s="197"/>
      <c r="DI133" s="197"/>
      <c r="DJ133" s="197"/>
      <c r="DK133" s="197"/>
      <c r="DL133" s="197"/>
      <c r="DM133" s="197"/>
      <c r="DN133" s="197"/>
      <c r="DO133" s="197"/>
      <c r="DP133" s="169"/>
      <c r="DQ133" s="169"/>
      <c r="DR133" s="169"/>
      <c r="DS133" s="169"/>
      <c r="DT133" s="169"/>
      <c r="DU133" s="169"/>
      <c r="DV133" s="169"/>
      <c r="DW133" s="169"/>
      <c r="DX133" s="169"/>
      <c r="DY133" s="169"/>
      <c r="DZ133" s="169"/>
    </row>
    <row r="134" spans="1:131" s="159" customFormat="1" ht="11.25" customHeight="1" x14ac:dyDescent="0.15">
      <c r="A134" s="200"/>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199"/>
      <c r="AV134" s="199"/>
      <c r="AW134" s="199"/>
      <c r="AX134" s="199"/>
      <c r="AY134" s="199"/>
      <c r="AZ134" s="199"/>
      <c r="BA134" s="199"/>
      <c r="BB134" s="199"/>
      <c r="BC134" s="199"/>
      <c r="BD134" s="199"/>
      <c r="BE134" s="199"/>
      <c r="BF134" s="199"/>
      <c r="BG134" s="199"/>
      <c r="BH134" s="199"/>
      <c r="BI134" s="199"/>
      <c r="BJ134" s="199"/>
      <c r="BK134" s="199"/>
      <c r="BL134" s="199"/>
      <c r="BM134" s="199"/>
      <c r="BN134" s="197"/>
      <c r="BO134" s="197"/>
      <c r="BP134" s="197"/>
      <c r="BQ134" s="197"/>
      <c r="BR134" s="197"/>
      <c r="BS134" s="197"/>
      <c r="BT134" s="197"/>
      <c r="BU134" s="197"/>
      <c r="BV134" s="197"/>
      <c r="BW134" s="197"/>
      <c r="BX134" s="197"/>
      <c r="BY134" s="197"/>
      <c r="BZ134" s="197"/>
      <c r="CA134" s="197"/>
      <c r="CB134" s="197"/>
      <c r="CC134" s="197"/>
      <c r="CD134" s="197"/>
      <c r="CE134" s="197"/>
      <c r="CF134" s="197"/>
      <c r="CG134" s="197"/>
      <c r="CH134" s="197"/>
      <c r="CI134" s="197"/>
      <c r="CJ134" s="197"/>
      <c r="CK134" s="197"/>
      <c r="CL134" s="197"/>
      <c r="CM134" s="197"/>
      <c r="CN134" s="197"/>
      <c r="CO134" s="197"/>
      <c r="CP134" s="197"/>
      <c r="CQ134" s="197"/>
      <c r="CR134" s="197"/>
      <c r="CS134" s="197"/>
      <c r="CT134" s="197"/>
      <c r="CU134" s="197"/>
      <c r="CV134" s="197"/>
      <c r="CW134" s="197"/>
      <c r="CX134" s="197"/>
      <c r="CY134" s="197"/>
      <c r="CZ134" s="197"/>
      <c r="DA134" s="197"/>
      <c r="DB134" s="197"/>
      <c r="DC134" s="197"/>
      <c r="DD134" s="197"/>
      <c r="DE134" s="197"/>
      <c r="DF134" s="197"/>
      <c r="DG134" s="197"/>
      <c r="DH134" s="197"/>
      <c r="DI134" s="197"/>
      <c r="DJ134" s="197"/>
      <c r="DK134" s="197"/>
      <c r="DL134" s="197"/>
      <c r="DM134" s="197"/>
      <c r="DN134" s="197"/>
      <c r="DO134" s="197"/>
      <c r="DP134" s="169"/>
      <c r="DQ134" s="169"/>
      <c r="DR134" s="169"/>
      <c r="DS134" s="169"/>
      <c r="DT134" s="169"/>
      <c r="DU134" s="169"/>
      <c r="DV134" s="169"/>
      <c r="DW134" s="169"/>
      <c r="DX134" s="169"/>
      <c r="DY134" s="169"/>
      <c r="DZ134" s="169"/>
      <c r="EA134" s="158"/>
    </row>
    <row r="135" spans="1:131" ht="14.25" hidden="1" x14ac:dyDescent="0.15">
      <c r="AU135" s="200"/>
      <c r="AV135" s="200"/>
      <c r="AW135" s="200"/>
      <c r="AX135" s="200"/>
      <c r="AY135" s="200"/>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200"/>
      <c r="CF135" s="200"/>
      <c r="CG135" s="200"/>
      <c r="CH135" s="200"/>
      <c r="CI135" s="200"/>
      <c r="CJ135" s="200"/>
      <c r="CK135" s="200"/>
      <c r="CL135" s="200"/>
      <c r="CM135" s="200"/>
      <c r="CN135" s="200"/>
      <c r="CO135" s="200"/>
      <c r="CP135" s="200"/>
      <c r="CQ135" s="200"/>
      <c r="CR135" s="200"/>
      <c r="CS135" s="200"/>
      <c r="CT135" s="200"/>
      <c r="CU135" s="200"/>
      <c r="CV135" s="200"/>
      <c r="CW135" s="200"/>
      <c r="CX135" s="200"/>
      <c r="CY135" s="200"/>
      <c r="CZ135" s="200"/>
      <c r="DA135" s="200"/>
      <c r="DB135" s="200"/>
      <c r="DC135" s="200"/>
      <c r="DD135" s="200"/>
      <c r="DE135" s="200"/>
      <c r="DF135" s="200"/>
      <c r="DG135" s="200"/>
      <c r="DH135" s="200"/>
      <c r="DI135" s="200"/>
      <c r="DJ135" s="200"/>
      <c r="DK135" s="200"/>
      <c r="DL135" s="200"/>
      <c r="DM135" s="200"/>
      <c r="DN135" s="200"/>
      <c r="DO135" s="200"/>
      <c r="DP135" s="200"/>
      <c r="DQ135" s="200"/>
      <c r="DR135" s="200"/>
      <c r="DS135" s="200"/>
      <c r="DT135" s="200"/>
      <c r="DU135" s="200"/>
      <c r="DV135" s="200"/>
      <c r="DW135" s="200"/>
      <c r="DX135" s="200"/>
      <c r="DY135" s="200"/>
      <c r="DZ135" s="200"/>
    </row>
  </sheetData>
  <sheetProtection algorithmName="SHA-512" hashValue="V3RaX0SopbL7FtlP8HgLxVmRVQNmbfo3MvKsPQY0SYp1uS7MaHItawNB66Vc9UWakln2EHfVPQUUZrCGAOpJfA==" saltValue="M0WYYrnQl4irhQoqEEPJ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03" customWidth="1"/>
    <col min="121" max="121" width="0" style="202" hidden="1" customWidth="1"/>
    <col min="122" max="16384" width="9" style="202" hidden="1"/>
  </cols>
  <sheetData>
    <row r="1" spans="1:120" x14ac:dyDescent="0.15">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02"/>
    </row>
    <row r="17" spans="119:120" x14ac:dyDescent="0.15">
      <c r="DP17" s="202"/>
    </row>
    <row r="18" spans="119:120" x14ac:dyDescent="0.15"/>
    <row r="19" spans="119:120" x14ac:dyDescent="0.15"/>
    <row r="20" spans="119:120" x14ac:dyDescent="0.15">
      <c r="DO20" s="202"/>
      <c r="DP20" s="202"/>
    </row>
    <row r="21" spans="119:120" x14ac:dyDescent="0.15">
      <c r="DP21" s="202"/>
    </row>
    <row r="22" spans="119:120" x14ac:dyDescent="0.15"/>
    <row r="23" spans="119:120" x14ac:dyDescent="0.15">
      <c r="DO23" s="202"/>
      <c r="DP23" s="202"/>
    </row>
    <row r="24" spans="119:120" x14ac:dyDescent="0.15">
      <c r="DP24" s="202"/>
    </row>
    <row r="25" spans="119:120" x14ac:dyDescent="0.15">
      <c r="DP25" s="202"/>
    </row>
    <row r="26" spans="119:120" x14ac:dyDescent="0.15">
      <c r="DO26" s="202"/>
      <c r="DP26" s="202"/>
    </row>
    <row r="27" spans="119:120" x14ac:dyDescent="0.15"/>
    <row r="28" spans="119:120" x14ac:dyDescent="0.15">
      <c r="DO28" s="202"/>
      <c r="DP28" s="202"/>
    </row>
    <row r="29" spans="119:120" x14ac:dyDescent="0.15">
      <c r="DP29" s="202"/>
    </row>
    <row r="30" spans="119:120" x14ac:dyDescent="0.15"/>
    <row r="31" spans="119:120" x14ac:dyDescent="0.15">
      <c r="DO31" s="202"/>
      <c r="DP31" s="202"/>
    </row>
    <row r="32" spans="119:120" x14ac:dyDescent="0.15"/>
    <row r="33" spans="98:120" x14ac:dyDescent="0.15">
      <c r="DO33" s="202"/>
      <c r="DP33" s="202"/>
    </row>
    <row r="34" spans="98:120" x14ac:dyDescent="0.15">
      <c r="DM34" s="202"/>
    </row>
    <row r="35" spans="98:120" x14ac:dyDescent="0.15">
      <c r="CT35" s="202"/>
      <c r="CU35" s="202"/>
      <c r="CV35" s="202"/>
      <c r="CY35" s="202"/>
      <c r="CZ35" s="202"/>
      <c r="DA35" s="202"/>
      <c r="DD35" s="202"/>
      <c r="DE35" s="202"/>
      <c r="DF35" s="202"/>
      <c r="DI35" s="202"/>
      <c r="DJ35" s="202"/>
      <c r="DK35" s="202"/>
      <c r="DM35" s="202"/>
      <c r="DN35" s="202"/>
      <c r="DO35" s="202"/>
      <c r="DP35" s="202"/>
    </row>
    <row r="36" spans="98:120" x14ac:dyDescent="0.15"/>
    <row r="37" spans="98:120" x14ac:dyDescent="0.15">
      <c r="CW37" s="202"/>
      <c r="DB37" s="202"/>
      <c r="DG37" s="202"/>
      <c r="DL37" s="202"/>
      <c r="DP37" s="202"/>
    </row>
    <row r="38" spans="98:120" x14ac:dyDescent="0.15">
      <c r="CT38" s="202"/>
      <c r="CU38" s="202"/>
      <c r="CV38" s="202"/>
      <c r="CW38" s="202"/>
      <c r="CY38" s="202"/>
      <c r="CZ38" s="202"/>
      <c r="DA38" s="202"/>
      <c r="DB38" s="202"/>
      <c r="DD38" s="202"/>
      <c r="DE38" s="202"/>
      <c r="DF38" s="202"/>
      <c r="DG38" s="202"/>
      <c r="DI38" s="202"/>
      <c r="DJ38" s="202"/>
      <c r="DK38" s="202"/>
      <c r="DL38" s="202"/>
      <c r="DN38" s="202"/>
      <c r="DO38" s="202"/>
      <c r="DP38" s="20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02"/>
      <c r="DO49" s="202"/>
      <c r="DP49" s="20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02"/>
      <c r="CS63" s="202"/>
      <c r="CX63" s="202"/>
      <c r="DC63" s="202"/>
      <c r="DH63" s="202"/>
    </row>
    <row r="64" spans="22:120" x14ac:dyDescent="0.15">
      <c r="V64" s="202"/>
    </row>
    <row r="65" spans="15:120" x14ac:dyDescent="0.15">
      <c r="X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U65" s="202"/>
      <c r="CZ65" s="202"/>
      <c r="DE65" s="202"/>
      <c r="DJ65" s="202"/>
    </row>
    <row r="66" spans="15:120" x14ac:dyDescent="0.15">
      <c r="Q66" s="202"/>
      <c r="S66" s="202"/>
      <c r="U66" s="202"/>
      <c r="DM66" s="202"/>
    </row>
    <row r="67" spans="15:120" x14ac:dyDescent="0.15">
      <c r="O67" s="202"/>
      <c r="P67" s="202"/>
      <c r="R67" s="202"/>
      <c r="T67" s="202"/>
      <c r="Y67" s="202"/>
      <c r="CT67" s="202"/>
      <c r="CV67" s="202"/>
      <c r="CW67" s="202"/>
      <c r="CY67" s="202"/>
      <c r="DA67" s="202"/>
      <c r="DB67" s="202"/>
      <c r="DD67" s="202"/>
      <c r="DF67" s="202"/>
      <c r="DG67" s="202"/>
      <c r="DI67" s="202"/>
      <c r="DK67" s="202"/>
      <c r="DL67" s="202"/>
      <c r="DN67" s="202"/>
      <c r="DO67" s="202"/>
      <c r="DP67" s="202"/>
    </row>
    <row r="68" spans="15:120" x14ac:dyDescent="0.15"/>
    <row r="69" spans="15:120" x14ac:dyDescent="0.15"/>
    <row r="70" spans="15:120" x14ac:dyDescent="0.15"/>
    <row r="71" spans="15:120" x14ac:dyDescent="0.15"/>
    <row r="72" spans="15:120" x14ac:dyDescent="0.15">
      <c r="DP72" s="202"/>
    </row>
    <row r="73" spans="15:120" x14ac:dyDescent="0.15">
      <c r="DP73" s="20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02"/>
      <c r="CX96" s="202"/>
      <c r="DC96" s="202"/>
      <c r="DH96" s="202"/>
    </row>
    <row r="97" spans="24:120" x14ac:dyDescent="0.15">
      <c r="CS97" s="202"/>
      <c r="CX97" s="202"/>
      <c r="DC97" s="202"/>
      <c r="DH97" s="202"/>
      <c r="DP97" s="203" t="s">
        <v>478</v>
      </c>
    </row>
    <row r="98" spans="24:120" hidden="1" x14ac:dyDescent="0.15">
      <c r="CS98" s="202"/>
      <c r="CX98" s="202"/>
      <c r="DC98" s="202"/>
      <c r="DH98" s="202"/>
    </row>
    <row r="99" spans="24:120" hidden="1" x14ac:dyDescent="0.15">
      <c r="CS99" s="202"/>
      <c r="CX99" s="202"/>
      <c r="DC99" s="202"/>
      <c r="DH99" s="202"/>
    </row>
    <row r="101" spans="24:120" ht="12" hidden="1" customHeight="1" x14ac:dyDescent="0.15">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c r="BR101" s="202"/>
      <c r="BS101" s="202"/>
      <c r="BT101" s="202"/>
      <c r="BU101" s="202"/>
      <c r="BV101" s="202"/>
      <c r="BW101" s="202"/>
      <c r="BX101" s="202"/>
      <c r="BY101" s="202"/>
      <c r="BZ101" s="202"/>
      <c r="CA101" s="202"/>
      <c r="CB101" s="202"/>
      <c r="CC101" s="202"/>
      <c r="CD101" s="202"/>
      <c r="CE101" s="202"/>
      <c r="CF101" s="202"/>
      <c r="CG101" s="202"/>
      <c r="CH101" s="202"/>
      <c r="CI101" s="202"/>
      <c r="CJ101" s="202"/>
      <c r="CK101" s="202"/>
      <c r="CL101" s="202"/>
      <c r="CM101" s="202"/>
      <c r="CN101" s="202"/>
      <c r="CO101" s="202"/>
      <c r="CP101" s="202"/>
      <c r="CQ101" s="202"/>
      <c r="CR101" s="202"/>
      <c r="CU101" s="202"/>
      <c r="CZ101" s="202"/>
      <c r="DE101" s="202"/>
      <c r="DJ101" s="202"/>
    </row>
    <row r="102" spans="24:120" ht="1.5" hidden="1" customHeight="1" x14ac:dyDescent="0.15">
      <c r="CU102" s="202"/>
      <c r="CZ102" s="202"/>
      <c r="DE102" s="202"/>
      <c r="DJ102" s="202"/>
      <c r="DM102" s="202"/>
    </row>
    <row r="103" spans="24:120" hidden="1" x14ac:dyDescent="0.15">
      <c r="CT103" s="202"/>
      <c r="CV103" s="202"/>
      <c r="CW103" s="202"/>
      <c r="CY103" s="202"/>
      <c r="DA103" s="202"/>
      <c r="DB103" s="202"/>
      <c r="DD103" s="202"/>
      <c r="DF103" s="202"/>
      <c r="DG103" s="202"/>
      <c r="DI103" s="202"/>
      <c r="DK103" s="202"/>
      <c r="DL103" s="202"/>
      <c r="DM103" s="202"/>
      <c r="DN103" s="202"/>
      <c r="DO103" s="202"/>
      <c r="DP103" s="202"/>
    </row>
    <row r="104" spans="24:120" hidden="1" x14ac:dyDescent="0.15">
      <c r="CV104" s="202"/>
      <c r="CW104" s="202"/>
      <c r="DA104" s="202"/>
      <c r="DB104" s="202"/>
      <c r="DF104" s="202"/>
      <c r="DG104" s="202"/>
      <c r="DK104" s="202"/>
      <c r="DL104" s="202"/>
      <c r="DN104" s="202"/>
      <c r="DO104" s="202"/>
      <c r="DP104" s="202"/>
    </row>
    <row r="105" spans="24:120" ht="12.75" hidden="1" customHeight="1" x14ac:dyDescent="0.15"/>
  </sheetData>
  <sheetProtection algorithmName="SHA-512" hashValue="ignpteA2/KfakPxmOu/eVe/82tnEUFqTKgl3ptEavYFxx3etuuAZK4rFri4gERaRZW1fCH3uSNZkD8KgcHw8Lw==" saltValue="7//UkT/GgIisONwWaZOJ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03" customWidth="1"/>
    <col min="117" max="16384" width="9" style="202" hidden="1"/>
  </cols>
  <sheetData>
    <row r="1" spans="2:116" x14ac:dyDescent="0.15">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row>
    <row r="2" spans="2:116" x14ac:dyDescent="0.15"/>
    <row r="3" spans="2:116" x14ac:dyDescent="0.15"/>
    <row r="4" spans="2:116" x14ac:dyDescent="0.15">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row>
    <row r="5" spans="2:116" x14ac:dyDescent="0.15">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row>
    <row r="19" spans="9:116" x14ac:dyDescent="0.15"/>
    <row r="20" spans="9:116" x14ac:dyDescent="0.15"/>
    <row r="21" spans="9:116" x14ac:dyDescent="0.15">
      <c r="DL21" s="202"/>
    </row>
    <row r="22" spans="9:116" x14ac:dyDescent="0.15">
      <c r="DI22" s="202"/>
      <c r="DJ22" s="202"/>
      <c r="DK22" s="202"/>
      <c r="DL22" s="202"/>
    </row>
    <row r="23" spans="9:116" x14ac:dyDescent="0.15">
      <c r="CY23" s="202"/>
      <c r="CZ23" s="202"/>
      <c r="DA23" s="202"/>
      <c r="DB23" s="202"/>
      <c r="DC23" s="202"/>
      <c r="DD23" s="202"/>
      <c r="DE23" s="202"/>
      <c r="DF23" s="202"/>
      <c r="DG23" s="202"/>
      <c r="DH23" s="202"/>
      <c r="DI23" s="202"/>
      <c r="DJ23" s="202"/>
      <c r="DK23" s="202"/>
      <c r="DL23" s="20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02"/>
      <c r="DA35" s="202"/>
      <c r="DB35" s="202"/>
      <c r="DC35" s="202"/>
      <c r="DD35" s="202"/>
      <c r="DE35" s="202"/>
      <c r="DF35" s="202"/>
      <c r="DG35" s="202"/>
      <c r="DH35" s="202"/>
      <c r="DI35" s="202"/>
      <c r="DJ35" s="202"/>
      <c r="DK35" s="202"/>
      <c r="DL35" s="202"/>
    </row>
    <row r="36" spans="15:116" x14ac:dyDescent="0.15"/>
    <row r="37" spans="15:116" x14ac:dyDescent="0.15">
      <c r="DL37" s="202"/>
    </row>
    <row r="38" spans="15:116" x14ac:dyDescent="0.15">
      <c r="DI38" s="202"/>
      <c r="DJ38" s="202"/>
      <c r="DK38" s="202"/>
      <c r="DL38" s="202"/>
    </row>
    <row r="39" spans="15:116" x14ac:dyDescent="0.15"/>
    <row r="40" spans="15:116" x14ac:dyDescent="0.15"/>
    <row r="41" spans="15:116" x14ac:dyDescent="0.15"/>
    <row r="42" spans="15:116" x14ac:dyDescent="0.15"/>
    <row r="43" spans="15:116" x14ac:dyDescent="0.15">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row>
    <row r="44" spans="15:116" x14ac:dyDescent="0.15">
      <c r="DL44" s="202"/>
    </row>
    <row r="45" spans="15:116" x14ac:dyDescent="0.15"/>
    <row r="46" spans="15:116" x14ac:dyDescent="0.15">
      <c r="DA46" s="202"/>
      <c r="DB46" s="202"/>
      <c r="DC46" s="202"/>
      <c r="DD46" s="202"/>
      <c r="DE46" s="202"/>
      <c r="DF46" s="202"/>
      <c r="DG46" s="202"/>
      <c r="DH46" s="202"/>
      <c r="DI46" s="202"/>
      <c r="DJ46" s="202"/>
      <c r="DK46" s="202"/>
      <c r="DL46" s="202"/>
    </row>
    <row r="47" spans="15:116" x14ac:dyDescent="0.15"/>
    <row r="48" spans="15:116" x14ac:dyDescent="0.15"/>
    <row r="49" spans="104:116" x14ac:dyDescent="0.15"/>
    <row r="50" spans="104:116" x14ac:dyDescent="0.15">
      <c r="CZ50" s="202"/>
      <c r="DA50" s="202"/>
      <c r="DB50" s="202"/>
      <c r="DC50" s="202"/>
      <c r="DD50" s="202"/>
      <c r="DE50" s="202"/>
      <c r="DF50" s="202"/>
      <c r="DG50" s="202"/>
      <c r="DH50" s="202"/>
      <c r="DI50" s="202"/>
      <c r="DJ50" s="202"/>
      <c r="DK50" s="202"/>
      <c r="DL50" s="202"/>
    </row>
    <row r="51" spans="104:116" x14ac:dyDescent="0.15"/>
    <row r="52" spans="104:116" x14ac:dyDescent="0.15"/>
    <row r="53" spans="104:116" x14ac:dyDescent="0.15">
      <c r="DL53" s="20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02"/>
      <c r="DD67" s="202"/>
      <c r="DE67" s="202"/>
      <c r="DF67" s="202"/>
      <c r="DG67" s="202"/>
      <c r="DH67" s="202"/>
      <c r="DI67" s="202"/>
      <c r="DJ67" s="202"/>
      <c r="DK67" s="202"/>
      <c r="DL67" s="20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whis3hZ1J/h7WHTFYossybHqJzpBD+fL2jPj3k1blbwA2oLPR8Y/bEBva34ywcy+hJnCVXKpUtdB8ePeg65Q==" saltValue="mJcLZyNj60PUhrfJsw6N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04" customWidth="1"/>
    <col min="37" max="44" width="17" style="204" customWidth="1"/>
    <col min="45" max="45" width="6.125" style="211" customWidth="1"/>
    <col min="46" max="46" width="3" style="209" customWidth="1"/>
    <col min="47" max="47" width="19.125" style="204" hidden="1" customWidth="1"/>
    <col min="48" max="52" width="12.625" style="204" hidden="1" customWidth="1"/>
    <col min="53" max="16384" width="8.625" style="204" hidden="1"/>
  </cols>
  <sheetData>
    <row r="1" spans="1:46" x14ac:dyDescent="0.15">
      <c r="AS1" s="205"/>
      <c r="AT1" s="205"/>
    </row>
    <row r="2" spans="1:46" x14ac:dyDescent="0.15">
      <c r="AS2" s="205"/>
      <c r="AT2" s="205"/>
    </row>
    <row r="3" spans="1:46" x14ac:dyDescent="0.15">
      <c r="AS3" s="205"/>
      <c r="AT3" s="205"/>
    </row>
    <row r="4" spans="1:46" x14ac:dyDescent="0.15">
      <c r="AS4" s="205"/>
      <c r="AT4" s="205"/>
    </row>
    <row r="5" spans="1:46" ht="17.25" x14ac:dyDescent="0.15">
      <c r="A5" s="206" t="s">
        <v>479</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8"/>
    </row>
    <row r="6" spans="1:46" x14ac:dyDescent="0.15">
      <c r="A6" s="209"/>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10" t="s">
        <v>480</v>
      </c>
      <c r="AL6" s="210"/>
      <c r="AM6" s="210"/>
      <c r="AN6" s="210"/>
      <c r="AO6" s="205"/>
      <c r="AP6" s="205"/>
      <c r="AQ6" s="205"/>
      <c r="AR6" s="205"/>
    </row>
    <row r="7" spans="1:46" ht="13.5" customHeight="1" x14ac:dyDescent="0.15">
      <c r="A7" s="209"/>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12"/>
      <c r="AL7" s="213"/>
      <c r="AM7" s="213"/>
      <c r="AN7" s="214"/>
      <c r="AO7" s="1108" t="s">
        <v>481</v>
      </c>
      <c r="AP7" s="215"/>
      <c r="AQ7" s="216" t="s">
        <v>482</v>
      </c>
      <c r="AR7" s="217"/>
    </row>
    <row r="8" spans="1:46" x14ac:dyDescent="0.15">
      <c r="A8" s="209"/>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18"/>
      <c r="AL8" s="219"/>
      <c r="AM8" s="219"/>
      <c r="AN8" s="220"/>
      <c r="AO8" s="1109"/>
      <c r="AP8" s="221" t="s">
        <v>483</v>
      </c>
      <c r="AQ8" s="222" t="s">
        <v>484</v>
      </c>
      <c r="AR8" s="223" t="s">
        <v>485</v>
      </c>
    </row>
    <row r="9" spans="1:46" x14ac:dyDescent="0.15">
      <c r="A9" s="209"/>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1099" t="s">
        <v>486</v>
      </c>
      <c r="AL9" s="1100"/>
      <c r="AM9" s="1100"/>
      <c r="AN9" s="1101"/>
      <c r="AO9" s="224">
        <v>11360848</v>
      </c>
      <c r="AP9" s="224">
        <v>60744</v>
      </c>
      <c r="AQ9" s="225">
        <v>60699</v>
      </c>
      <c r="AR9" s="226">
        <v>0.1</v>
      </c>
    </row>
    <row r="10" spans="1:46" ht="13.5" customHeight="1" x14ac:dyDescent="0.15">
      <c r="A10" s="209"/>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1099" t="s">
        <v>487</v>
      </c>
      <c r="AL10" s="1100"/>
      <c r="AM10" s="1100"/>
      <c r="AN10" s="1101"/>
      <c r="AO10" s="227">
        <v>103817</v>
      </c>
      <c r="AP10" s="227">
        <v>555</v>
      </c>
      <c r="AQ10" s="228">
        <v>1313</v>
      </c>
      <c r="AR10" s="229">
        <v>-57.7</v>
      </c>
    </row>
    <row r="11" spans="1:46" ht="13.5" customHeight="1" x14ac:dyDescent="0.15">
      <c r="A11" s="209"/>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1099" t="s">
        <v>488</v>
      </c>
      <c r="AL11" s="1100"/>
      <c r="AM11" s="1100"/>
      <c r="AN11" s="1101"/>
      <c r="AO11" s="227">
        <v>531035</v>
      </c>
      <c r="AP11" s="227">
        <v>2839</v>
      </c>
      <c r="AQ11" s="228">
        <v>1158</v>
      </c>
      <c r="AR11" s="229">
        <v>145.19999999999999</v>
      </c>
    </row>
    <row r="12" spans="1:46" ht="13.5" customHeight="1" x14ac:dyDescent="0.15">
      <c r="A12" s="209"/>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1099" t="s">
        <v>489</v>
      </c>
      <c r="AL12" s="1100"/>
      <c r="AM12" s="1100"/>
      <c r="AN12" s="1101"/>
      <c r="AO12" s="227" t="s">
        <v>490</v>
      </c>
      <c r="AP12" s="227" t="s">
        <v>490</v>
      </c>
      <c r="AQ12" s="228" t="s">
        <v>490</v>
      </c>
      <c r="AR12" s="229" t="s">
        <v>490</v>
      </c>
    </row>
    <row r="13" spans="1:46" ht="13.5" customHeight="1" x14ac:dyDescent="0.15">
      <c r="A13" s="209"/>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1099" t="s">
        <v>491</v>
      </c>
      <c r="AL13" s="1100"/>
      <c r="AM13" s="1100"/>
      <c r="AN13" s="1101"/>
      <c r="AO13" s="227">
        <v>417314</v>
      </c>
      <c r="AP13" s="227">
        <v>2231</v>
      </c>
      <c r="AQ13" s="228">
        <v>2240</v>
      </c>
      <c r="AR13" s="229">
        <v>-0.4</v>
      </c>
    </row>
    <row r="14" spans="1:46" ht="13.5" customHeight="1" x14ac:dyDescent="0.15">
      <c r="A14" s="209"/>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1099" t="s">
        <v>492</v>
      </c>
      <c r="AL14" s="1100"/>
      <c r="AM14" s="1100"/>
      <c r="AN14" s="1101"/>
      <c r="AO14" s="227">
        <v>111799</v>
      </c>
      <c r="AP14" s="227">
        <v>598</v>
      </c>
      <c r="AQ14" s="228">
        <v>1314</v>
      </c>
      <c r="AR14" s="229">
        <v>-54.5</v>
      </c>
    </row>
    <row r="15" spans="1:46" ht="13.5" customHeight="1" x14ac:dyDescent="0.15">
      <c r="A15" s="209"/>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1102" t="s">
        <v>493</v>
      </c>
      <c r="AL15" s="1103"/>
      <c r="AM15" s="1103"/>
      <c r="AN15" s="1104"/>
      <c r="AO15" s="227">
        <v>-748949</v>
      </c>
      <c r="AP15" s="227">
        <v>-4004</v>
      </c>
      <c r="AQ15" s="228">
        <v>-3730</v>
      </c>
      <c r="AR15" s="229">
        <v>7.3</v>
      </c>
    </row>
    <row r="16" spans="1:46" x14ac:dyDescent="0.15">
      <c r="A16" s="209"/>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1102" t="s">
        <v>158</v>
      </c>
      <c r="AL16" s="1103"/>
      <c r="AM16" s="1103"/>
      <c r="AN16" s="1104"/>
      <c r="AO16" s="227">
        <v>11775864</v>
      </c>
      <c r="AP16" s="227">
        <v>62963</v>
      </c>
      <c r="AQ16" s="228">
        <v>62995</v>
      </c>
      <c r="AR16" s="229">
        <v>-0.1</v>
      </c>
    </row>
    <row r="17" spans="1:46" x14ac:dyDescent="0.15">
      <c r="A17" s="209"/>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30"/>
    </row>
    <row r="18" spans="1:46" x14ac:dyDescent="0.15">
      <c r="A18" s="209"/>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31"/>
      <c r="AR18" s="231"/>
    </row>
    <row r="19" spans="1:46" x14ac:dyDescent="0.15">
      <c r="A19" s="209"/>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t="s">
        <v>494</v>
      </c>
      <c r="AL19" s="205"/>
      <c r="AM19" s="205"/>
      <c r="AN19" s="205"/>
      <c r="AO19" s="205"/>
      <c r="AP19" s="205"/>
      <c r="AQ19" s="205"/>
      <c r="AR19" s="205"/>
    </row>
    <row r="20" spans="1:46" x14ac:dyDescent="0.15">
      <c r="A20" s="209"/>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32"/>
      <c r="AL20" s="233"/>
      <c r="AM20" s="233"/>
      <c r="AN20" s="234"/>
      <c r="AO20" s="235" t="s">
        <v>495</v>
      </c>
      <c r="AP20" s="236" t="s">
        <v>496</v>
      </c>
      <c r="AQ20" s="237" t="s">
        <v>497</v>
      </c>
      <c r="AR20" s="238"/>
    </row>
    <row r="21" spans="1:46" s="244" customFormat="1" x14ac:dyDescent="0.15">
      <c r="A21" s="239"/>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1105" t="s">
        <v>498</v>
      </c>
      <c r="AL21" s="1106"/>
      <c r="AM21" s="1106"/>
      <c r="AN21" s="1107"/>
      <c r="AO21" s="240">
        <v>5.39</v>
      </c>
      <c r="AP21" s="241">
        <v>6.04</v>
      </c>
      <c r="AQ21" s="242">
        <v>-0.65</v>
      </c>
      <c r="AR21" s="210"/>
      <c r="AS21" s="243"/>
      <c r="AT21" s="239"/>
    </row>
    <row r="22" spans="1:46" s="244" customFormat="1" x14ac:dyDescent="0.15">
      <c r="A22" s="239"/>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1105" t="s">
        <v>499</v>
      </c>
      <c r="AL22" s="1106"/>
      <c r="AM22" s="1106"/>
      <c r="AN22" s="1107"/>
      <c r="AO22" s="245">
        <v>98.5</v>
      </c>
      <c r="AP22" s="246">
        <v>99.9</v>
      </c>
      <c r="AQ22" s="247">
        <v>-1.4</v>
      </c>
      <c r="AR22" s="231"/>
      <c r="AS22" s="243"/>
      <c r="AT22" s="239"/>
    </row>
    <row r="23" spans="1:46" s="244" customFormat="1" x14ac:dyDescent="0.15">
      <c r="A23" s="239"/>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31"/>
      <c r="AQ23" s="231"/>
      <c r="AR23" s="231"/>
      <c r="AS23" s="243"/>
      <c r="AT23" s="239"/>
    </row>
    <row r="24" spans="1:46" s="244" customFormat="1" x14ac:dyDescent="0.15">
      <c r="A24" s="23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31"/>
      <c r="AQ24" s="231"/>
      <c r="AR24" s="231"/>
      <c r="AS24" s="243"/>
      <c r="AT24" s="239"/>
    </row>
    <row r="25" spans="1:46" s="244" customFormat="1" x14ac:dyDescent="0.15">
      <c r="A25" s="248"/>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50"/>
      <c r="AQ25" s="250"/>
      <c r="AR25" s="250"/>
      <c r="AS25" s="251"/>
      <c r="AT25" s="239"/>
    </row>
    <row r="26" spans="1:46" s="244" customFormat="1" x14ac:dyDescent="0.15">
      <c r="A26" s="210" t="s">
        <v>500</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31"/>
      <c r="AQ26" s="231"/>
      <c r="AR26" s="231"/>
      <c r="AS26" s="210"/>
      <c r="AT26" s="210"/>
    </row>
    <row r="27" spans="1:46" x14ac:dyDescent="0.15">
      <c r="A27" s="252"/>
      <c r="AO27" s="205"/>
      <c r="AP27" s="205"/>
      <c r="AQ27" s="205"/>
      <c r="AR27" s="205"/>
      <c r="AS27" s="205"/>
      <c r="AT27" s="205"/>
    </row>
    <row r="28" spans="1:46" ht="17.25" x14ac:dyDescent="0.15">
      <c r="A28" s="206" t="s">
        <v>501</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53"/>
    </row>
    <row r="29" spans="1:46" x14ac:dyDescent="0.15">
      <c r="A29" s="209"/>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10" t="s">
        <v>502</v>
      </c>
      <c r="AL29" s="210"/>
      <c r="AM29" s="210"/>
      <c r="AN29" s="210"/>
      <c r="AO29" s="205"/>
      <c r="AP29" s="205"/>
      <c r="AQ29" s="205"/>
      <c r="AR29" s="205"/>
      <c r="AS29" s="254"/>
    </row>
    <row r="30" spans="1:46" ht="13.5" customHeight="1" x14ac:dyDescent="0.15">
      <c r="A30" s="209"/>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12"/>
      <c r="AL30" s="213"/>
      <c r="AM30" s="213"/>
      <c r="AN30" s="214"/>
      <c r="AO30" s="1108" t="s">
        <v>481</v>
      </c>
      <c r="AP30" s="215"/>
      <c r="AQ30" s="216" t="s">
        <v>482</v>
      </c>
      <c r="AR30" s="217"/>
    </row>
    <row r="31" spans="1:46" x14ac:dyDescent="0.15">
      <c r="A31" s="209"/>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18"/>
      <c r="AL31" s="219"/>
      <c r="AM31" s="219"/>
      <c r="AN31" s="220"/>
      <c r="AO31" s="1109"/>
      <c r="AP31" s="221" t="s">
        <v>483</v>
      </c>
      <c r="AQ31" s="222" t="s">
        <v>484</v>
      </c>
      <c r="AR31" s="223" t="s">
        <v>485</v>
      </c>
    </row>
    <row r="32" spans="1:46" ht="27" customHeight="1" x14ac:dyDescent="0.15">
      <c r="A32" s="209"/>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1088" t="s">
        <v>503</v>
      </c>
      <c r="AL32" s="1089"/>
      <c r="AM32" s="1089"/>
      <c r="AN32" s="1090"/>
      <c r="AO32" s="255">
        <v>3319483</v>
      </c>
      <c r="AP32" s="255">
        <v>17749</v>
      </c>
      <c r="AQ32" s="256">
        <v>26503</v>
      </c>
      <c r="AR32" s="257">
        <v>-33</v>
      </c>
    </row>
    <row r="33" spans="1:46" ht="13.5" customHeight="1" x14ac:dyDescent="0.15">
      <c r="A33" s="209"/>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1088" t="s">
        <v>504</v>
      </c>
      <c r="AL33" s="1089"/>
      <c r="AM33" s="1089"/>
      <c r="AN33" s="1090"/>
      <c r="AO33" s="255" t="s">
        <v>490</v>
      </c>
      <c r="AP33" s="255" t="s">
        <v>490</v>
      </c>
      <c r="AQ33" s="256" t="s">
        <v>490</v>
      </c>
      <c r="AR33" s="257" t="s">
        <v>490</v>
      </c>
    </row>
    <row r="34" spans="1:46" ht="27" customHeight="1" x14ac:dyDescent="0.15">
      <c r="A34" s="209"/>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1088" t="s">
        <v>505</v>
      </c>
      <c r="AL34" s="1089"/>
      <c r="AM34" s="1089"/>
      <c r="AN34" s="1090"/>
      <c r="AO34" s="255" t="s">
        <v>490</v>
      </c>
      <c r="AP34" s="255" t="s">
        <v>490</v>
      </c>
      <c r="AQ34" s="256">
        <v>25</v>
      </c>
      <c r="AR34" s="257" t="s">
        <v>490</v>
      </c>
    </row>
    <row r="35" spans="1:46" ht="27" customHeight="1" x14ac:dyDescent="0.15">
      <c r="A35" s="209"/>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1088" t="s">
        <v>506</v>
      </c>
      <c r="AL35" s="1089"/>
      <c r="AM35" s="1089"/>
      <c r="AN35" s="1090"/>
      <c r="AO35" s="255">
        <v>1041195</v>
      </c>
      <c r="AP35" s="255">
        <v>5567</v>
      </c>
      <c r="AQ35" s="256">
        <v>5830</v>
      </c>
      <c r="AR35" s="257">
        <v>-4.5</v>
      </c>
    </row>
    <row r="36" spans="1:46" ht="27" customHeight="1" x14ac:dyDescent="0.15">
      <c r="A36" s="209"/>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1088" t="s">
        <v>507</v>
      </c>
      <c r="AL36" s="1089"/>
      <c r="AM36" s="1089"/>
      <c r="AN36" s="1090"/>
      <c r="AO36" s="255">
        <v>29114</v>
      </c>
      <c r="AP36" s="255">
        <v>156</v>
      </c>
      <c r="AQ36" s="256">
        <v>589</v>
      </c>
      <c r="AR36" s="257">
        <v>-73.5</v>
      </c>
    </row>
    <row r="37" spans="1:46" ht="13.5" customHeight="1" x14ac:dyDescent="0.15">
      <c r="A37" s="209"/>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1088" t="s">
        <v>508</v>
      </c>
      <c r="AL37" s="1089"/>
      <c r="AM37" s="1089"/>
      <c r="AN37" s="1090"/>
      <c r="AO37" s="255">
        <v>96008</v>
      </c>
      <c r="AP37" s="255">
        <v>513</v>
      </c>
      <c r="AQ37" s="256">
        <v>1271</v>
      </c>
      <c r="AR37" s="257">
        <v>-59.6</v>
      </c>
    </row>
    <row r="38" spans="1:46" ht="27" customHeight="1" x14ac:dyDescent="0.15">
      <c r="A38" s="209"/>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1085" t="s">
        <v>509</v>
      </c>
      <c r="AL38" s="1086"/>
      <c r="AM38" s="1086"/>
      <c r="AN38" s="1087"/>
      <c r="AO38" s="258" t="s">
        <v>490</v>
      </c>
      <c r="AP38" s="258" t="s">
        <v>490</v>
      </c>
      <c r="AQ38" s="259">
        <v>0</v>
      </c>
      <c r="AR38" s="247" t="s">
        <v>490</v>
      </c>
      <c r="AS38" s="254"/>
    </row>
    <row r="39" spans="1:46" x14ac:dyDescent="0.15">
      <c r="A39" s="209"/>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1085" t="s">
        <v>510</v>
      </c>
      <c r="AL39" s="1086"/>
      <c r="AM39" s="1086"/>
      <c r="AN39" s="1087"/>
      <c r="AO39" s="255">
        <v>-2113536</v>
      </c>
      <c r="AP39" s="255">
        <v>-11301</v>
      </c>
      <c r="AQ39" s="256">
        <v>-7632</v>
      </c>
      <c r="AR39" s="257">
        <v>48.1</v>
      </c>
      <c r="AS39" s="254"/>
    </row>
    <row r="40" spans="1:46" ht="27" customHeight="1" x14ac:dyDescent="0.15">
      <c r="A40" s="209"/>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1088" t="s">
        <v>511</v>
      </c>
      <c r="AL40" s="1089"/>
      <c r="AM40" s="1089"/>
      <c r="AN40" s="1090"/>
      <c r="AO40" s="255">
        <v>-3271161</v>
      </c>
      <c r="AP40" s="255">
        <v>-17490</v>
      </c>
      <c r="AQ40" s="256">
        <v>-20405</v>
      </c>
      <c r="AR40" s="257">
        <v>-14.3</v>
      </c>
      <c r="AS40" s="254"/>
    </row>
    <row r="41" spans="1:46" x14ac:dyDescent="0.15">
      <c r="A41" s="209"/>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1091" t="s">
        <v>269</v>
      </c>
      <c r="AL41" s="1092"/>
      <c r="AM41" s="1092"/>
      <c r="AN41" s="1093"/>
      <c r="AO41" s="255">
        <v>-898897</v>
      </c>
      <c r="AP41" s="255">
        <v>-4806</v>
      </c>
      <c r="AQ41" s="256">
        <v>6181</v>
      </c>
      <c r="AR41" s="257">
        <v>-177.8</v>
      </c>
      <c r="AS41" s="254"/>
    </row>
    <row r="42" spans="1:46" x14ac:dyDescent="0.15">
      <c r="A42" s="209"/>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60" t="s">
        <v>512</v>
      </c>
      <c r="AL42" s="205"/>
      <c r="AM42" s="205"/>
      <c r="AN42" s="205"/>
      <c r="AO42" s="205"/>
      <c r="AP42" s="205"/>
      <c r="AQ42" s="231"/>
      <c r="AR42" s="231"/>
      <c r="AS42" s="254"/>
    </row>
    <row r="43" spans="1:46" x14ac:dyDescent="0.15">
      <c r="A43" s="209"/>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61"/>
      <c r="AQ43" s="231"/>
      <c r="AR43" s="205"/>
      <c r="AS43" s="254"/>
    </row>
    <row r="44" spans="1:46" x14ac:dyDescent="0.15">
      <c r="A44" s="209"/>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31"/>
      <c r="AR44" s="205"/>
    </row>
    <row r="45" spans="1:46" x14ac:dyDescent="0.1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62"/>
      <c r="AR45" s="207"/>
      <c r="AS45" s="207"/>
      <c r="AT45" s="205"/>
    </row>
    <row r="46" spans="1:46" x14ac:dyDescent="0.15">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05"/>
    </row>
    <row r="47" spans="1:46" ht="17.25" customHeight="1" x14ac:dyDescent="0.15">
      <c r="A47" s="264" t="s">
        <v>513</v>
      </c>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row>
    <row r="48" spans="1:46" x14ac:dyDescent="0.15">
      <c r="A48" s="209"/>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65" t="s">
        <v>514</v>
      </c>
      <c r="AL48" s="265"/>
      <c r="AM48" s="265"/>
      <c r="AN48" s="265"/>
      <c r="AO48" s="265"/>
      <c r="AP48" s="265"/>
      <c r="AQ48" s="266"/>
      <c r="AR48" s="265"/>
    </row>
    <row r="49" spans="1:44" ht="13.5" customHeight="1" x14ac:dyDescent="0.15">
      <c r="A49" s="209"/>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67"/>
      <c r="AL49" s="268"/>
      <c r="AM49" s="1094" t="s">
        <v>481</v>
      </c>
      <c r="AN49" s="1096" t="s">
        <v>515</v>
      </c>
      <c r="AO49" s="1097"/>
      <c r="AP49" s="1097"/>
      <c r="AQ49" s="1097"/>
      <c r="AR49" s="1098"/>
    </row>
    <row r="50" spans="1:44" x14ac:dyDescent="0.15">
      <c r="A50" s="209"/>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69"/>
      <c r="AL50" s="270"/>
      <c r="AM50" s="1095"/>
      <c r="AN50" s="271" t="s">
        <v>516</v>
      </c>
      <c r="AO50" s="272" t="s">
        <v>517</v>
      </c>
      <c r="AP50" s="273" t="s">
        <v>518</v>
      </c>
      <c r="AQ50" s="274" t="s">
        <v>519</v>
      </c>
      <c r="AR50" s="275" t="s">
        <v>520</v>
      </c>
    </row>
    <row r="51" spans="1:44" x14ac:dyDescent="0.15">
      <c r="A51" s="209"/>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67" t="s">
        <v>521</v>
      </c>
      <c r="AL51" s="268"/>
      <c r="AM51" s="276">
        <v>8580380</v>
      </c>
      <c r="AN51" s="277">
        <v>46737</v>
      </c>
      <c r="AO51" s="278">
        <v>9.4</v>
      </c>
      <c r="AP51" s="279">
        <v>39893</v>
      </c>
      <c r="AQ51" s="280">
        <v>-8.4</v>
      </c>
      <c r="AR51" s="281">
        <v>17.8</v>
      </c>
    </row>
    <row r="52" spans="1:44" x14ac:dyDescent="0.15">
      <c r="A52" s="209"/>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82"/>
      <c r="AL52" s="283" t="s">
        <v>522</v>
      </c>
      <c r="AM52" s="284">
        <v>5303078</v>
      </c>
      <c r="AN52" s="285">
        <v>28886</v>
      </c>
      <c r="AO52" s="286">
        <v>13.3</v>
      </c>
      <c r="AP52" s="287">
        <v>26170</v>
      </c>
      <c r="AQ52" s="288">
        <v>2.9</v>
      </c>
      <c r="AR52" s="289">
        <v>10.4</v>
      </c>
    </row>
    <row r="53" spans="1:44" x14ac:dyDescent="0.15">
      <c r="A53" s="209"/>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67" t="s">
        <v>523</v>
      </c>
      <c r="AL53" s="268"/>
      <c r="AM53" s="276">
        <v>8326828</v>
      </c>
      <c r="AN53" s="277">
        <v>45091</v>
      </c>
      <c r="AO53" s="278">
        <v>-3.5</v>
      </c>
      <c r="AP53" s="279">
        <v>41080</v>
      </c>
      <c r="AQ53" s="280">
        <v>3</v>
      </c>
      <c r="AR53" s="281">
        <v>-6.5</v>
      </c>
    </row>
    <row r="54" spans="1:44" x14ac:dyDescent="0.15">
      <c r="A54" s="209"/>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82"/>
      <c r="AL54" s="283" t="s">
        <v>522</v>
      </c>
      <c r="AM54" s="284">
        <v>4371700</v>
      </c>
      <c r="AN54" s="285">
        <v>23673</v>
      </c>
      <c r="AO54" s="286">
        <v>-18</v>
      </c>
      <c r="AP54" s="287">
        <v>27265</v>
      </c>
      <c r="AQ54" s="288">
        <v>4.2</v>
      </c>
      <c r="AR54" s="289">
        <v>-22.2</v>
      </c>
    </row>
    <row r="55" spans="1:44" x14ac:dyDescent="0.15">
      <c r="A55" s="209"/>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67" t="s">
        <v>524</v>
      </c>
      <c r="AL55" s="268"/>
      <c r="AM55" s="276">
        <v>9233036</v>
      </c>
      <c r="AN55" s="277">
        <v>49803</v>
      </c>
      <c r="AO55" s="278">
        <v>10.4</v>
      </c>
      <c r="AP55" s="279">
        <v>33173</v>
      </c>
      <c r="AQ55" s="280">
        <v>-19.2</v>
      </c>
      <c r="AR55" s="281">
        <v>29.6</v>
      </c>
    </row>
    <row r="56" spans="1:44" x14ac:dyDescent="0.15">
      <c r="A56" s="209"/>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82"/>
      <c r="AL56" s="283" t="s">
        <v>522</v>
      </c>
      <c r="AM56" s="284">
        <v>4818162</v>
      </c>
      <c r="AN56" s="285">
        <v>25989</v>
      </c>
      <c r="AO56" s="286">
        <v>9.8000000000000007</v>
      </c>
      <c r="AP56" s="287">
        <v>20353</v>
      </c>
      <c r="AQ56" s="288">
        <v>-25.4</v>
      </c>
      <c r="AR56" s="289">
        <v>35.200000000000003</v>
      </c>
    </row>
    <row r="57" spans="1:44" x14ac:dyDescent="0.15">
      <c r="A57" s="209"/>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67" t="s">
        <v>525</v>
      </c>
      <c r="AL57" s="268"/>
      <c r="AM57" s="276">
        <v>10064080</v>
      </c>
      <c r="AN57" s="277">
        <v>54007</v>
      </c>
      <c r="AO57" s="278">
        <v>8.4</v>
      </c>
      <c r="AP57" s="279">
        <v>37644</v>
      </c>
      <c r="AQ57" s="280">
        <v>13.5</v>
      </c>
      <c r="AR57" s="281">
        <v>-5.0999999999999996</v>
      </c>
    </row>
    <row r="58" spans="1:44" x14ac:dyDescent="0.15">
      <c r="A58" s="209"/>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82"/>
      <c r="AL58" s="283" t="s">
        <v>522</v>
      </c>
      <c r="AM58" s="284">
        <v>5106799</v>
      </c>
      <c r="AN58" s="285">
        <v>27405</v>
      </c>
      <c r="AO58" s="286">
        <v>5.4</v>
      </c>
      <c r="AP58" s="287">
        <v>24939</v>
      </c>
      <c r="AQ58" s="288">
        <v>22.5</v>
      </c>
      <c r="AR58" s="289">
        <v>-17.100000000000001</v>
      </c>
    </row>
    <row r="59" spans="1:44" x14ac:dyDescent="0.15">
      <c r="A59" s="209"/>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67" t="s">
        <v>526</v>
      </c>
      <c r="AL59" s="268"/>
      <c r="AM59" s="276">
        <v>7376206</v>
      </c>
      <c r="AN59" s="277">
        <v>39439</v>
      </c>
      <c r="AO59" s="278">
        <v>-27</v>
      </c>
      <c r="AP59" s="279">
        <v>39221</v>
      </c>
      <c r="AQ59" s="280">
        <v>4.2</v>
      </c>
      <c r="AR59" s="281">
        <v>-31.2</v>
      </c>
    </row>
    <row r="60" spans="1:44" x14ac:dyDescent="0.15">
      <c r="A60" s="209"/>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82"/>
      <c r="AL60" s="283" t="s">
        <v>522</v>
      </c>
      <c r="AM60" s="284">
        <v>4918923</v>
      </c>
      <c r="AN60" s="285">
        <v>26301</v>
      </c>
      <c r="AO60" s="286">
        <v>-4</v>
      </c>
      <c r="AP60" s="287">
        <v>24821</v>
      </c>
      <c r="AQ60" s="288">
        <v>-0.5</v>
      </c>
      <c r="AR60" s="289">
        <v>-3.5</v>
      </c>
    </row>
    <row r="61" spans="1:44" x14ac:dyDescent="0.15">
      <c r="A61" s="209"/>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67" t="s">
        <v>527</v>
      </c>
      <c r="AL61" s="290"/>
      <c r="AM61" s="291">
        <v>8716106</v>
      </c>
      <c r="AN61" s="292">
        <v>47015</v>
      </c>
      <c r="AO61" s="293">
        <v>-0.5</v>
      </c>
      <c r="AP61" s="294">
        <v>38202</v>
      </c>
      <c r="AQ61" s="295">
        <v>-1.4</v>
      </c>
      <c r="AR61" s="281">
        <v>0.9</v>
      </c>
    </row>
    <row r="62" spans="1:44" x14ac:dyDescent="0.15">
      <c r="A62" s="209"/>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82"/>
      <c r="AL62" s="283" t="s">
        <v>522</v>
      </c>
      <c r="AM62" s="284">
        <v>4903732</v>
      </c>
      <c r="AN62" s="285">
        <v>26451</v>
      </c>
      <c r="AO62" s="286">
        <v>1.3</v>
      </c>
      <c r="AP62" s="287">
        <v>24710</v>
      </c>
      <c r="AQ62" s="288">
        <v>0.7</v>
      </c>
      <c r="AR62" s="289">
        <v>0.6</v>
      </c>
    </row>
    <row r="63" spans="1:44" x14ac:dyDescent="0.15">
      <c r="A63" s="209"/>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row>
    <row r="64" spans="1:44" x14ac:dyDescent="0.15">
      <c r="A64" s="209"/>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row>
    <row r="65" spans="1:46" x14ac:dyDescent="0.15">
      <c r="A65" s="209"/>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row>
    <row r="66" spans="1:46" x14ac:dyDescent="0.15">
      <c r="A66" s="296"/>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97"/>
    </row>
    <row r="67" spans="1:46" ht="13.5" hidden="1" customHeight="1" x14ac:dyDescent="0.15">
      <c r="AK67" s="205"/>
      <c r="AL67" s="205"/>
      <c r="AM67" s="205"/>
      <c r="AN67" s="205"/>
      <c r="AO67" s="205"/>
      <c r="AP67" s="205"/>
      <c r="AQ67" s="205"/>
      <c r="AR67" s="205"/>
      <c r="AS67" s="205"/>
      <c r="AT67" s="205"/>
    </row>
    <row r="68" spans="1:46" ht="13.5" hidden="1" customHeight="1" x14ac:dyDescent="0.15">
      <c r="AK68" s="205"/>
      <c r="AL68" s="205"/>
      <c r="AM68" s="205"/>
      <c r="AN68" s="205"/>
      <c r="AO68" s="205"/>
      <c r="AP68" s="205"/>
      <c r="AQ68" s="205"/>
      <c r="AR68" s="205"/>
    </row>
    <row r="69" spans="1:46" ht="13.5" hidden="1" customHeight="1" x14ac:dyDescent="0.15">
      <c r="AK69" s="205"/>
      <c r="AL69" s="205"/>
      <c r="AM69" s="205"/>
      <c r="AN69" s="205"/>
      <c r="AO69" s="205"/>
      <c r="AP69" s="205"/>
      <c r="AQ69" s="205"/>
      <c r="AR69" s="205"/>
    </row>
    <row r="70" spans="1:46" hidden="1" x14ac:dyDescent="0.15">
      <c r="AK70" s="205"/>
      <c r="AL70" s="205"/>
      <c r="AM70" s="205"/>
      <c r="AN70" s="205"/>
      <c r="AO70" s="205"/>
      <c r="AP70" s="205"/>
      <c r="AQ70" s="205"/>
      <c r="AR70" s="205"/>
    </row>
    <row r="71" spans="1:46" hidden="1" x14ac:dyDescent="0.15">
      <c r="AK71" s="205"/>
      <c r="AL71" s="205"/>
      <c r="AM71" s="205"/>
      <c r="AN71" s="205"/>
      <c r="AO71" s="205"/>
      <c r="AP71" s="205"/>
      <c r="AQ71" s="205"/>
      <c r="AR71" s="205"/>
    </row>
    <row r="72" spans="1:46" hidden="1" x14ac:dyDescent="0.15">
      <c r="AK72" s="205"/>
      <c r="AL72" s="205"/>
      <c r="AM72" s="205"/>
      <c r="AN72" s="205"/>
      <c r="AO72" s="205"/>
      <c r="AP72" s="205"/>
      <c r="AQ72" s="205"/>
      <c r="AR72" s="205"/>
    </row>
    <row r="73" spans="1:46" hidden="1" x14ac:dyDescent="0.15">
      <c r="AK73" s="205"/>
      <c r="AL73" s="205"/>
      <c r="AM73" s="205"/>
      <c r="AN73" s="205"/>
      <c r="AO73" s="205"/>
      <c r="AP73" s="205"/>
      <c r="AQ73" s="205"/>
      <c r="AR73" s="205"/>
    </row>
  </sheetData>
  <sheetProtection algorithmName="SHA-512" hashValue="VH2vks4vhaubLpR66ovoJOYiITQ5p9WI31zp/NxN9jFs2jK8sLqhukhUsA8JDeiNOnuN2KiJfcOWhseJOnz6jA==" saltValue="vKNfuvhRRxyV9P1WPCvVw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03" customWidth="1"/>
    <col min="126" max="16384" width="9" style="202" hidden="1"/>
  </cols>
  <sheetData>
    <row r="1" spans="2:125" ht="13.5" customHeight="1" x14ac:dyDescent="0.15">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row>
    <row r="2" spans="2:125" x14ac:dyDescent="0.15">
      <c r="B2" s="202"/>
      <c r="DG2" s="202"/>
    </row>
    <row r="3" spans="2:125" x14ac:dyDescent="0.15">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H3" s="202"/>
      <c r="DI3" s="202"/>
      <c r="DJ3" s="202"/>
      <c r="DK3" s="202"/>
      <c r="DL3" s="202"/>
      <c r="DM3" s="202"/>
      <c r="DN3" s="202"/>
      <c r="DO3" s="202"/>
      <c r="DP3" s="202"/>
      <c r="DQ3" s="202"/>
      <c r="DR3" s="202"/>
      <c r="DS3" s="202"/>
      <c r="DT3" s="202"/>
      <c r="DU3" s="202"/>
    </row>
    <row r="4" spans="2:125" x14ac:dyDescent="0.15"/>
    <row r="5" spans="2:125" x14ac:dyDescent="0.15"/>
    <row r="6" spans="2:125" x14ac:dyDescent="0.15"/>
    <row r="7" spans="2:125" x14ac:dyDescent="0.15"/>
    <row r="8" spans="2:125" x14ac:dyDescent="0.15"/>
    <row r="9" spans="2:125" x14ac:dyDescent="0.15">
      <c r="DU9" s="20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02"/>
    </row>
    <row r="18" spans="125:125" x14ac:dyDescent="0.15"/>
    <row r="19" spans="125:125" x14ac:dyDescent="0.15"/>
    <row r="20" spans="125:125" x14ac:dyDescent="0.15">
      <c r="DU20" s="202"/>
    </row>
    <row r="21" spans="125:125" x14ac:dyDescent="0.15">
      <c r="DU21" s="20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02"/>
    </row>
    <row r="29" spans="125:125" x14ac:dyDescent="0.15"/>
    <row r="30" spans="125:125" x14ac:dyDescent="0.15"/>
    <row r="31" spans="125:125" x14ac:dyDescent="0.15"/>
    <row r="32" spans="125:125" x14ac:dyDescent="0.15"/>
    <row r="33" spans="2:125" x14ac:dyDescent="0.15">
      <c r="B33" s="202"/>
      <c r="G33" s="202"/>
      <c r="I33" s="202"/>
    </row>
    <row r="34" spans="2:125" x14ac:dyDescent="0.15">
      <c r="C34" s="202"/>
      <c r="P34" s="202"/>
      <c r="DE34" s="202"/>
      <c r="DH34" s="202"/>
    </row>
    <row r="35" spans="2:125" x14ac:dyDescent="0.15">
      <c r="D35" s="202"/>
      <c r="E35" s="202"/>
      <c r="DG35" s="202"/>
      <c r="DJ35" s="202"/>
      <c r="DP35" s="202"/>
      <c r="DQ35" s="202"/>
      <c r="DR35" s="202"/>
      <c r="DS35" s="202"/>
      <c r="DT35" s="202"/>
      <c r="DU35" s="202"/>
    </row>
    <row r="36" spans="2:125" x14ac:dyDescent="0.15">
      <c r="F36" s="202"/>
      <c r="H36" s="202"/>
      <c r="J36" s="202"/>
      <c r="K36" s="202"/>
      <c r="L36" s="202"/>
      <c r="M36" s="202"/>
      <c r="N36" s="202"/>
      <c r="O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F36" s="202"/>
      <c r="DI36" s="202"/>
      <c r="DK36" s="202"/>
      <c r="DL36" s="202"/>
      <c r="DM36" s="202"/>
      <c r="DN36" s="202"/>
      <c r="DO36" s="202"/>
      <c r="DP36" s="202"/>
      <c r="DQ36" s="202"/>
      <c r="DR36" s="202"/>
      <c r="DS36" s="202"/>
      <c r="DT36" s="202"/>
      <c r="DU36" s="202"/>
    </row>
    <row r="37" spans="2:125" x14ac:dyDescent="0.15">
      <c r="DU37" s="202"/>
    </row>
    <row r="38" spans="2:125" x14ac:dyDescent="0.15">
      <c r="DT38" s="202"/>
      <c r="DU38" s="202"/>
    </row>
    <row r="39" spans="2:125" x14ac:dyDescent="0.15"/>
    <row r="40" spans="2:125" x14ac:dyDescent="0.15">
      <c r="DH40" s="202"/>
    </row>
    <row r="41" spans="2:125" x14ac:dyDescent="0.15">
      <c r="DE41" s="202"/>
    </row>
    <row r="42" spans="2:125" x14ac:dyDescent="0.15">
      <c r="DG42" s="202"/>
      <c r="DJ42" s="202"/>
    </row>
    <row r="43" spans="2:125" x14ac:dyDescent="0.15">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F43" s="202"/>
      <c r="DI43" s="202"/>
      <c r="DK43" s="202"/>
      <c r="DL43" s="202"/>
      <c r="DM43" s="202"/>
      <c r="DN43" s="202"/>
      <c r="DO43" s="202"/>
      <c r="DP43" s="202"/>
      <c r="DQ43" s="202"/>
      <c r="DR43" s="202"/>
      <c r="DS43" s="202"/>
      <c r="DT43" s="202"/>
      <c r="DU43" s="202"/>
    </row>
    <row r="44" spans="2:125" x14ac:dyDescent="0.15">
      <c r="DU44" s="202"/>
    </row>
    <row r="45" spans="2:125" x14ac:dyDescent="0.15"/>
    <row r="46" spans="2:125" x14ac:dyDescent="0.15"/>
    <row r="47" spans="2:125" x14ac:dyDescent="0.15"/>
    <row r="48" spans="2:125" x14ac:dyDescent="0.15">
      <c r="DT48" s="202"/>
      <c r="DU48" s="202"/>
    </row>
    <row r="49" spans="120:125" x14ac:dyDescent="0.15">
      <c r="DU49" s="202"/>
    </row>
    <row r="50" spans="120:125" x14ac:dyDescent="0.15">
      <c r="DU50" s="202"/>
    </row>
    <row r="51" spans="120:125" x14ac:dyDescent="0.15">
      <c r="DP51" s="202"/>
      <c r="DQ51" s="202"/>
      <c r="DR51" s="202"/>
      <c r="DS51" s="202"/>
      <c r="DT51" s="202"/>
      <c r="DU51" s="202"/>
    </row>
    <row r="52" spans="120:125" x14ac:dyDescent="0.15"/>
    <row r="53" spans="120:125" x14ac:dyDescent="0.15"/>
    <row r="54" spans="120:125" x14ac:dyDescent="0.15">
      <c r="DU54" s="202"/>
    </row>
    <row r="55" spans="120:125" x14ac:dyDescent="0.15"/>
    <row r="56" spans="120:125" x14ac:dyDescent="0.15"/>
    <row r="57" spans="120:125" x14ac:dyDescent="0.15"/>
    <row r="58" spans="120:125" x14ac:dyDescent="0.15">
      <c r="DU58" s="202"/>
    </row>
    <row r="59" spans="120:125" x14ac:dyDescent="0.15"/>
    <row r="60" spans="120:125" x14ac:dyDescent="0.15"/>
    <row r="61" spans="120:125" x14ac:dyDescent="0.15"/>
    <row r="62" spans="120:125" x14ac:dyDescent="0.15"/>
    <row r="63" spans="120:125" x14ac:dyDescent="0.15">
      <c r="DU63" s="202"/>
    </row>
    <row r="64" spans="120:125" x14ac:dyDescent="0.15">
      <c r="DT64" s="202"/>
      <c r="DU64" s="202"/>
    </row>
    <row r="65" spans="123:125" x14ac:dyDescent="0.15"/>
    <row r="66" spans="123:125" x14ac:dyDescent="0.15"/>
    <row r="67" spans="123:125" x14ac:dyDescent="0.15"/>
    <row r="68" spans="123:125" x14ac:dyDescent="0.15"/>
    <row r="69" spans="123:125" x14ac:dyDescent="0.15">
      <c r="DS69" s="202"/>
      <c r="DT69" s="202"/>
      <c r="DU69" s="20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02"/>
    </row>
    <row r="83" spans="116:125" x14ac:dyDescent="0.15">
      <c r="DM83" s="202"/>
      <c r="DN83" s="202"/>
      <c r="DO83" s="202"/>
      <c r="DP83" s="202"/>
      <c r="DQ83" s="202"/>
      <c r="DR83" s="202"/>
      <c r="DS83" s="202"/>
      <c r="DT83" s="202"/>
      <c r="DU83" s="202"/>
    </row>
    <row r="84" spans="116:125" x14ac:dyDescent="0.15"/>
    <row r="85" spans="116:125" x14ac:dyDescent="0.15"/>
    <row r="86" spans="116:125" x14ac:dyDescent="0.15"/>
    <row r="87" spans="116:125" x14ac:dyDescent="0.15"/>
    <row r="88" spans="116:125" x14ac:dyDescent="0.15">
      <c r="DU88" s="20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02"/>
      <c r="DT94" s="202"/>
      <c r="DU94" s="202"/>
    </row>
    <row r="95" spans="116:125" ht="13.5" customHeight="1" x14ac:dyDescent="0.15">
      <c r="DU95" s="20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02"/>
    </row>
    <row r="102" spans="124:125" ht="13.5" customHeight="1" x14ac:dyDescent="0.15"/>
    <row r="103" spans="124:125" ht="13.5" customHeight="1" x14ac:dyDescent="0.15"/>
    <row r="104" spans="124:125" ht="13.5" customHeight="1" x14ac:dyDescent="0.15">
      <c r="DT104" s="202"/>
      <c r="DU104" s="20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02" t="s">
        <v>529</v>
      </c>
    </row>
    <row r="120" spans="125:125" ht="13.5" hidden="1" customHeight="1" x14ac:dyDescent="0.15"/>
    <row r="121" spans="125:125" ht="13.5" hidden="1" customHeight="1" x14ac:dyDescent="0.15">
      <c r="DU121" s="202"/>
    </row>
  </sheetData>
  <sheetProtection algorithmName="SHA-512" hashValue="dgvd4qHnVF+6VA0kEnPASXWq7IxMzj/Qoaxk4x8dz3MY8ZR57/hChGfIljTm7DtzU/NAmJO7elwRCMzmE+wNrA==" saltValue="cdAoOXhGCW/zBUm/g4WL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03" customWidth="1"/>
    <col min="126" max="142" width="0" style="202" hidden="1" customWidth="1"/>
    <col min="143" max="16384" width="9" style="202" hidden="1"/>
  </cols>
  <sheetData>
    <row r="1" spans="1:125" ht="13.5" customHeight="1" x14ac:dyDescent="0.15">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row>
    <row r="2" spans="1:125" x14ac:dyDescent="0.15">
      <c r="B2" s="202"/>
      <c r="T2" s="202"/>
    </row>
    <row r="3" spans="1:125" x14ac:dyDescent="0.15">
      <c r="C3" s="202"/>
      <c r="D3" s="202"/>
      <c r="E3" s="202"/>
      <c r="F3" s="202"/>
      <c r="G3" s="202"/>
      <c r="H3" s="202"/>
      <c r="I3" s="202"/>
      <c r="J3" s="202"/>
      <c r="K3" s="202"/>
      <c r="L3" s="202"/>
      <c r="M3" s="202"/>
      <c r="N3" s="202"/>
      <c r="O3" s="202"/>
      <c r="P3" s="202"/>
      <c r="Q3" s="202"/>
      <c r="R3" s="202"/>
      <c r="S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02"/>
      <c r="G33" s="202"/>
      <c r="I33" s="202"/>
    </row>
    <row r="34" spans="2:125" x14ac:dyDescent="0.15">
      <c r="C34" s="202"/>
      <c r="P34" s="202"/>
      <c r="R34" s="202"/>
      <c r="U34" s="202"/>
    </row>
    <row r="35" spans="2:125" x14ac:dyDescent="0.15">
      <c r="D35" s="202"/>
      <c r="E35" s="202"/>
      <c r="T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row>
    <row r="36" spans="2:125" x14ac:dyDescent="0.15">
      <c r="F36" s="202"/>
      <c r="H36" s="202"/>
      <c r="J36" s="202"/>
      <c r="K36" s="202"/>
      <c r="L36" s="202"/>
      <c r="M36" s="202"/>
      <c r="N36" s="202"/>
      <c r="O36" s="202"/>
      <c r="Q36" s="202"/>
      <c r="S36" s="202"/>
      <c r="V36" s="202"/>
    </row>
    <row r="37" spans="2:125" x14ac:dyDescent="0.15"/>
    <row r="38" spans="2:125" x14ac:dyDescent="0.15"/>
    <row r="39" spans="2:125" x14ac:dyDescent="0.15"/>
    <row r="40" spans="2:125" x14ac:dyDescent="0.15">
      <c r="U40" s="202"/>
    </row>
    <row r="41" spans="2:125" x14ac:dyDescent="0.15">
      <c r="R41" s="202"/>
    </row>
    <row r="42" spans="2:125" x14ac:dyDescent="0.15">
      <c r="T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c r="DA42" s="202"/>
      <c r="DB42" s="202"/>
      <c r="DC42" s="202"/>
      <c r="DD42" s="202"/>
      <c r="DE42" s="202"/>
      <c r="DF42" s="202"/>
      <c r="DG42" s="202"/>
      <c r="DH42" s="202"/>
      <c r="DI42" s="202"/>
      <c r="DJ42" s="202"/>
      <c r="DK42" s="202"/>
      <c r="DL42" s="202"/>
      <c r="DM42" s="202"/>
      <c r="DN42" s="202"/>
      <c r="DO42" s="202"/>
      <c r="DP42" s="202"/>
      <c r="DQ42" s="202"/>
      <c r="DR42" s="202"/>
      <c r="DS42" s="202"/>
      <c r="DT42" s="202"/>
      <c r="DU42" s="202"/>
    </row>
    <row r="43" spans="2:125" x14ac:dyDescent="0.15">
      <c r="Q43" s="202"/>
      <c r="S43" s="202"/>
      <c r="V43" s="20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03" t="s">
        <v>530</v>
      </c>
    </row>
  </sheetData>
  <sheetProtection algorithmName="SHA-512" hashValue="YrsNJDpOjJ/GkNA65aiXCVU4RIXOCtLqAX9HPlLko9HDsn/s3B1YR81R9SpBTb7NV8u/41nam2q+AJ6bGl/4Pw==" saltValue="P2bR29qelKHmKz9wd3bu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5FAE-E4BE-4BE3-AF31-51C6AB02184A}">
  <sheetPr>
    <pageSetUpPr fitToPage="1"/>
  </sheetPr>
  <dimension ref="B1:J50"/>
  <sheetViews>
    <sheetView showGridLines="0" zoomScale="40" zoomScaleNormal="40" zoomScaleSheetLayoutView="100" workbookViewId="0"/>
  </sheetViews>
  <sheetFormatPr defaultColWidth="0" defaultRowHeight="0"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s="1" customFormat="1" ht="16.5" customHeight="1" x14ac:dyDescent="0.15"/>
    <row r="34" spans="2:10" s="1" customFormat="1" ht="16.5" customHeight="1" x14ac:dyDescent="0.15"/>
    <row r="35" spans="2:10" s="1" customFormat="1" ht="16.5" customHeight="1" x14ac:dyDescent="0.15"/>
    <row r="36" spans="2:10" s="1" customFormat="1" ht="16.5" customHeight="1" x14ac:dyDescent="0.15"/>
    <row r="37" spans="2:10" s="1" customFormat="1" ht="16.5" customHeight="1" x14ac:dyDescent="0.15"/>
    <row r="38" spans="2:10" s="1" customFormat="1" ht="16.5" customHeight="1" x14ac:dyDescent="0.15"/>
    <row r="39" spans="2:10" s="1" customFormat="1" ht="16.5" customHeight="1" x14ac:dyDescent="0.15"/>
    <row r="40" spans="2:10" s="1" customFormat="1" ht="16.5" customHeight="1" x14ac:dyDescent="0.15"/>
    <row r="41" spans="2:10" s="1" customFormat="1" ht="16.5" customHeight="1" x14ac:dyDescent="0.15"/>
    <row r="42" spans="2:10" s="1" customFormat="1" ht="16.5" customHeight="1" x14ac:dyDescent="0.15"/>
    <row r="43" spans="2:10" s="1" customFormat="1" ht="16.5" customHeight="1" x14ac:dyDescent="0.15"/>
    <row r="44" spans="2:10" s="1" customFormat="1" ht="16.5" customHeight="1" x14ac:dyDescent="0.15"/>
    <row r="45" spans="2:10" s="1" customFormat="1" ht="29.25" customHeight="1" thickBot="1" x14ac:dyDescent="0.2">
      <c r="B45" s="2"/>
      <c r="C45" s="2"/>
      <c r="D45" s="2"/>
      <c r="E45" s="2"/>
      <c r="F45" s="2"/>
      <c r="G45" s="2"/>
      <c r="H45" s="2"/>
      <c r="I45" s="2"/>
      <c r="J45" s="1167" t="s">
        <v>561</v>
      </c>
    </row>
    <row r="46" spans="2:10" s="1" customFormat="1" ht="29.25" customHeight="1" thickBot="1" x14ac:dyDescent="0.25">
      <c r="B46" s="1166" t="s">
        <v>0</v>
      </c>
      <c r="C46" s="1165"/>
      <c r="D46" s="1165"/>
      <c r="E46" s="1164" t="s">
        <v>1</v>
      </c>
      <c r="F46" s="1163" t="s">
        <v>531</v>
      </c>
      <c r="G46" s="1162" t="s">
        <v>532</v>
      </c>
      <c r="H46" s="1162" t="s">
        <v>533</v>
      </c>
      <c r="I46" s="1162" t="s">
        <v>534</v>
      </c>
      <c r="J46" s="1161" t="s">
        <v>535</v>
      </c>
    </row>
    <row r="47" spans="2:10" s="1" customFormat="1" ht="57.75" customHeight="1" x14ac:dyDescent="0.15">
      <c r="B47" s="1160"/>
      <c r="C47" s="1159" t="s">
        <v>560</v>
      </c>
      <c r="D47" s="1159"/>
      <c r="E47" s="1158"/>
      <c r="F47" s="1157">
        <v>12.33</v>
      </c>
      <c r="G47" s="1156">
        <v>12.41</v>
      </c>
      <c r="H47" s="1156">
        <v>12.42</v>
      </c>
      <c r="I47" s="1156">
        <v>11.23</v>
      </c>
      <c r="J47" s="1155">
        <v>10.220000000000001</v>
      </c>
    </row>
    <row r="48" spans="2:10" s="1" customFormat="1" ht="57.75" customHeight="1" x14ac:dyDescent="0.15">
      <c r="B48" s="1154"/>
      <c r="C48" s="1153" t="s">
        <v>559</v>
      </c>
      <c r="D48" s="1153"/>
      <c r="E48" s="1152"/>
      <c r="F48" s="1151">
        <v>6.68</v>
      </c>
      <c r="G48" s="1150">
        <v>8.49</v>
      </c>
      <c r="H48" s="1150">
        <v>4.6900000000000004</v>
      </c>
      <c r="I48" s="1150">
        <v>5.63</v>
      </c>
      <c r="J48" s="1149">
        <v>8.3000000000000007</v>
      </c>
    </row>
    <row r="49" spans="2:10" s="1" customFormat="1" ht="57.75" customHeight="1" thickBot="1" x14ac:dyDescent="0.2">
      <c r="B49" s="1148"/>
      <c r="C49" s="1147" t="s">
        <v>558</v>
      </c>
      <c r="D49" s="1147"/>
      <c r="E49" s="1146"/>
      <c r="F49" s="1145" t="s">
        <v>557</v>
      </c>
      <c r="G49" s="1144">
        <v>1.83</v>
      </c>
      <c r="H49" s="1144" t="s">
        <v>556</v>
      </c>
      <c r="I49" s="1144" t="s">
        <v>555</v>
      </c>
      <c r="J49" s="1143">
        <v>2.17</v>
      </c>
    </row>
    <row r="50" spans="2:10" s="1" customFormat="1" ht="13.5" customHeight="1" x14ac:dyDescent="0.15"/>
  </sheetData>
  <sheetProtection algorithmName="SHA-512" hashValue="fsxE20qZ3966XKac+UEh4YBtw3x6URYZcIX+7U3gdp2XJSY3SZETFKcXOihNWSuaiPICsiq504w0SfL45NzqPA==" saltValue="FNuG2uqj42laZEpY1beH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6A22-327F-4AC2-B467-0E6B291F6C85}">
  <sheetPr>
    <pageSetUpPr fitToPage="1"/>
  </sheetPr>
  <dimension ref="A1:P45"/>
  <sheetViews>
    <sheetView showGridLines="0" view="pageBreakPreview" zoomScale="60" zoomScaleNormal="70" workbookViewId="0"/>
  </sheetViews>
  <sheetFormatPr defaultColWidth="0" defaultRowHeight="0" customHeight="1" zeroHeight="1" x14ac:dyDescent="0.15"/>
  <cols>
    <col min="1" max="1" width="6.625" style="1168" customWidth="1"/>
    <col min="2" max="2" width="11" style="1168" customWidth="1"/>
    <col min="3" max="3" width="17" style="1168" customWidth="1"/>
    <col min="4" max="5" width="16.625" style="1168" customWidth="1"/>
    <col min="6" max="15" width="15" style="1168" customWidth="1"/>
    <col min="16" max="16" width="24" style="1168" customWidth="1"/>
    <col min="17" max="16384" width="0" style="1168" hidden="1"/>
  </cols>
  <sheetData>
    <row r="1" spans="1:16" ht="16.5" customHeight="1" x14ac:dyDescent="0.15">
      <c r="A1" s="1169"/>
      <c r="B1" s="1169"/>
      <c r="C1" s="1169"/>
      <c r="D1" s="1169"/>
      <c r="E1" s="1169"/>
      <c r="F1" s="1169"/>
      <c r="G1" s="1169"/>
      <c r="H1" s="1169"/>
      <c r="I1" s="1169"/>
      <c r="J1" s="1169"/>
      <c r="K1" s="1169"/>
      <c r="L1" s="1169"/>
      <c r="M1" s="1169"/>
      <c r="N1" s="1169"/>
      <c r="O1" s="1169"/>
      <c r="P1" s="1169"/>
    </row>
    <row r="2" spans="1:16" ht="16.5" customHeight="1" x14ac:dyDescent="0.15">
      <c r="A2" s="1169"/>
      <c r="B2" s="1169"/>
      <c r="C2" s="1169"/>
      <c r="D2" s="1169"/>
      <c r="E2" s="1169"/>
      <c r="F2" s="1169"/>
      <c r="G2" s="1169"/>
      <c r="H2" s="1169"/>
      <c r="I2" s="1169"/>
      <c r="J2" s="1169"/>
      <c r="K2" s="1169"/>
      <c r="L2" s="1169"/>
      <c r="M2" s="1169"/>
      <c r="N2" s="1169"/>
      <c r="O2" s="1169"/>
      <c r="P2" s="1169"/>
    </row>
    <row r="3" spans="1:16" ht="16.5" customHeight="1" x14ac:dyDescent="0.15">
      <c r="A3" s="1169"/>
      <c r="B3" s="1169"/>
      <c r="C3" s="1169"/>
      <c r="D3" s="1169"/>
      <c r="E3" s="1169"/>
      <c r="F3" s="1169"/>
      <c r="G3" s="1169"/>
      <c r="H3" s="1169"/>
      <c r="I3" s="1169"/>
      <c r="J3" s="1169"/>
      <c r="K3" s="1169"/>
      <c r="L3" s="1169"/>
      <c r="M3" s="1169"/>
      <c r="N3" s="1169"/>
      <c r="O3" s="1169"/>
      <c r="P3" s="1169"/>
    </row>
    <row r="4" spans="1:16" ht="16.5" customHeight="1" x14ac:dyDescent="0.15">
      <c r="A4" s="1169"/>
      <c r="B4" s="1169"/>
      <c r="C4" s="1169"/>
      <c r="D4" s="1169"/>
      <c r="E4" s="1169"/>
      <c r="F4" s="1169"/>
      <c r="G4" s="1169"/>
      <c r="H4" s="1169"/>
      <c r="I4" s="1169"/>
      <c r="J4" s="1169"/>
      <c r="K4" s="1169"/>
      <c r="L4" s="1169"/>
      <c r="M4" s="1169"/>
      <c r="N4" s="1169"/>
      <c r="O4" s="1169"/>
      <c r="P4" s="1169"/>
    </row>
    <row r="5" spans="1:16" ht="16.5" customHeight="1" x14ac:dyDescent="0.15">
      <c r="A5" s="1169"/>
      <c r="B5" s="1169"/>
      <c r="C5" s="1169"/>
      <c r="D5" s="1169"/>
      <c r="E5" s="1169"/>
      <c r="F5" s="1169"/>
      <c r="G5" s="1169"/>
      <c r="H5" s="1169"/>
      <c r="I5" s="1169"/>
      <c r="J5" s="1169"/>
      <c r="K5" s="1169"/>
      <c r="L5" s="1169"/>
      <c r="M5" s="1169"/>
      <c r="N5" s="1169"/>
      <c r="O5" s="1169"/>
      <c r="P5" s="1169"/>
    </row>
    <row r="6" spans="1:16" ht="16.5" customHeight="1" x14ac:dyDescent="0.15">
      <c r="A6" s="1169"/>
      <c r="B6" s="1169"/>
      <c r="C6" s="1169"/>
      <c r="D6" s="1169"/>
      <c r="E6" s="1169"/>
      <c r="F6" s="1169"/>
      <c r="G6" s="1169"/>
      <c r="H6" s="1169"/>
      <c r="I6" s="1169"/>
      <c r="J6" s="1169"/>
      <c r="K6" s="1169"/>
      <c r="L6" s="1169"/>
      <c r="M6" s="1169"/>
      <c r="N6" s="1169"/>
      <c r="O6" s="1169"/>
      <c r="P6" s="1169"/>
    </row>
    <row r="7" spans="1:16" ht="16.5" customHeight="1" x14ac:dyDescent="0.15">
      <c r="A7" s="1169"/>
      <c r="B7" s="1169"/>
      <c r="C7" s="1169"/>
      <c r="D7" s="1169"/>
      <c r="E7" s="1169"/>
      <c r="F7" s="1169"/>
      <c r="G7" s="1169"/>
      <c r="H7" s="1169"/>
      <c r="I7" s="1169"/>
      <c r="J7" s="1169"/>
      <c r="K7" s="1169"/>
      <c r="L7" s="1169"/>
      <c r="M7" s="1169"/>
      <c r="N7" s="1169"/>
      <c r="O7" s="1169"/>
      <c r="P7" s="1169"/>
    </row>
    <row r="8" spans="1:16" ht="16.5" customHeight="1" x14ac:dyDescent="0.15">
      <c r="A8" s="1169"/>
      <c r="B8" s="1169"/>
      <c r="C8" s="1169"/>
      <c r="D8" s="1169"/>
      <c r="E8" s="1169"/>
      <c r="F8" s="1169"/>
      <c r="G8" s="1169"/>
      <c r="H8" s="1169"/>
      <c r="I8" s="1169"/>
      <c r="J8" s="1169"/>
      <c r="K8" s="1169"/>
      <c r="L8" s="1169"/>
      <c r="M8" s="1169"/>
      <c r="N8" s="1169"/>
      <c r="O8" s="1169"/>
      <c r="P8" s="1169"/>
    </row>
    <row r="9" spans="1:16" ht="16.5" customHeight="1" x14ac:dyDescent="0.15">
      <c r="A9" s="1169"/>
      <c r="B9" s="1169"/>
      <c r="C9" s="1169"/>
      <c r="D9" s="1169"/>
      <c r="E9" s="1169"/>
      <c r="F9" s="1169"/>
      <c r="G9" s="1169"/>
      <c r="H9" s="1169"/>
      <c r="I9" s="1169"/>
      <c r="J9" s="1169"/>
      <c r="K9" s="1169"/>
      <c r="L9" s="1169"/>
      <c r="M9" s="1169"/>
      <c r="N9" s="1169"/>
      <c r="O9" s="1169"/>
      <c r="P9" s="1169"/>
    </row>
    <row r="10" spans="1:16" ht="16.5" customHeight="1" x14ac:dyDescent="0.15">
      <c r="A10" s="1169"/>
      <c r="B10" s="1169"/>
      <c r="C10" s="1169"/>
      <c r="D10" s="1169"/>
      <c r="E10" s="1169"/>
      <c r="F10" s="1169"/>
      <c r="G10" s="1169"/>
      <c r="H10" s="1169"/>
      <c r="I10" s="1169"/>
      <c r="J10" s="1169"/>
      <c r="K10" s="1169"/>
      <c r="L10" s="1169"/>
      <c r="M10" s="1169"/>
      <c r="N10" s="1169"/>
      <c r="O10" s="1169"/>
      <c r="P10" s="1169"/>
    </row>
    <row r="11" spans="1:16" ht="16.5" customHeight="1" x14ac:dyDescent="0.15">
      <c r="A11" s="1169"/>
      <c r="B11" s="1169"/>
      <c r="C11" s="1169"/>
      <c r="D11" s="1169"/>
      <c r="E11" s="1169"/>
      <c r="F11" s="1169"/>
      <c r="G11" s="1169"/>
      <c r="H11" s="1169"/>
      <c r="I11" s="1169"/>
      <c r="J11" s="1169"/>
      <c r="K11" s="1169"/>
      <c r="L11" s="1169"/>
      <c r="M11" s="1169"/>
      <c r="N11" s="1169"/>
      <c r="O11" s="1169"/>
      <c r="P11" s="1169"/>
    </row>
    <row r="12" spans="1:16" ht="16.5" customHeight="1" x14ac:dyDescent="0.15">
      <c r="A12" s="1169"/>
      <c r="B12" s="1169"/>
      <c r="C12" s="1169"/>
      <c r="D12" s="1169"/>
      <c r="E12" s="1169"/>
      <c r="F12" s="1169"/>
      <c r="G12" s="1169"/>
      <c r="H12" s="1169"/>
      <c r="I12" s="1169"/>
      <c r="J12" s="1169"/>
      <c r="K12" s="1169"/>
      <c r="L12" s="1169"/>
      <c r="M12" s="1169"/>
      <c r="N12" s="1169"/>
      <c r="O12" s="1169"/>
      <c r="P12" s="1169"/>
    </row>
    <row r="13" spans="1:16" ht="16.5" customHeight="1" x14ac:dyDescent="0.15">
      <c r="A13" s="1169"/>
      <c r="B13" s="1169"/>
      <c r="C13" s="1169"/>
      <c r="D13" s="1169"/>
      <c r="E13" s="1169"/>
      <c r="F13" s="1169"/>
      <c r="G13" s="1169"/>
      <c r="H13" s="1169"/>
      <c r="I13" s="1169"/>
      <c r="J13" s="1169"/>
      <c r="K13" s="1169"/>
      <c r="L13" s="1169"/>
      <c r="M13" s="1169"/>
      <c r="N13" s="1169"/>
      <c r="O13" s="1169"/>
      <c r="P13" s="1169"/>
    </row>
    <row r="14" spans="1:16" ht="16.5" customHeight="1" x14ac:dyDescent="0.15">
      <c r="A14" s="1169"/>
      <c r="B14" s="1169"/>
      <c r="C14" s="1169"/>
      <c r="D14" s="1169"/>
      <c r="E14" s="1169"/>
      <c r="F14" s="1169"/>
      <c r="G14" s="1169"/>
      <c r="H14" s="1169"/>
      <c r="I14" s="1169"/>
      <c r="J14" s="1169"/>
      <c r="K14" s="1169"/>
      <c r="L14" s="1169"/>
      <c r="M14" s="1169"/>
      <c r="N14" s="1169"/>
      <c r="O14" s="1169"/>
      <c r="P14" s="1169"/>
    </row>
    <row r="15" spans="1:16" ht="16.5" customHeight="1" x14ac:dyDescent="0.15">
      <c r="A15" s="1169"/>
      <c r="B15" s="1169"/>
      <c r="C15" s="1169"/>
      <c r="D15" s="1169"/>
      <c r="E15" s="1169"/>
      <c r="F15" s="1169"/>
      <c r="G15" s="1169"/>
      <c r="H15" s="1169"/>
      <c r="I15" s="1169"/>
      <c r="J15" s="1169"/>
      <c r="K15" s="1169"/>
      <c r="L15" s="1169"/>
      <c r="M15" s="1169"/>
      <c r="N15" s="1169"/>
      <c r="O15" s="1169"/>
      <c r="P15" s="1169"/>
    </row>
    <row r="16" spans="1:16" ht="16.5" customHeight="1" x14ac:dyDescent="0.15">
      <c r="A16" s="1169"/>
      <c r="B16" s="1169"/>
      <c r="C16" s="1169"/>
      <c r="D16" s="1169"/>
      <c r="E16" s="1169"/>
      <c r="F16" s="1169"/>
      <c r="G16" s="1169"/>
      <c r="H16" s="1169"/>
      <c r="I16" s="1169"/>
      <c r="J16" s="1169"/>
      <c r="K16" s="1169"/>
      <c r="L16" s="1169"/>
      <c r="M16" s="1169"/>
      <c r="N16" s="1169"/>
      <c r="O16" s="1169"/>
      <c r="P16" s="1169"/>
    </row>
    <row r="17" spans="1:16" ht="16.5" customHeight="1" x14ac:dyDescent="0.15">
      <c r="A17" s="1169"/>
      <c r="B17" s="1169"/>
      <c r="C17" s="1169"/>
      <c r="D17" s="1169"/>
      <c r="E17" s="1169"/>
      <c r="F17" s="1169"/>
      <c r="G17" s="1169"/>
      <c r="H17" s="1169"/>
      <c r="I17" s="1169"/>
      <c r="J17" s="1169"/>
      <c r="K17" s="1169"/>
      <c r="L17" s="1169"/>
      <c r="M17" s="1169"/>
      <c r="N17" s="1169"/>
      <c r="O17" s="1169"/>
      <c r="P17" s="1169"/>
    </row>
    <row r="18" spans="1:16" ht="16.5" customHeight="1" x14ac:dyDescent="0.15">
      <c r="A18" s="1169"/>
      <c r="B18" s="1169"/>
      <c r="C18" s="1169"/>
      <c r="D18" s="1169"/>
      <c r="E18" s="1169"/>
      <c r="F18" s="1169"/>
      <c r="G18" s="1169"/>
      <c r="H18" s="1169"/>
      <c r="I18" s="1169"/>
      <c r="J18" s="1169"/>
      <c r="K18" s="1169"/>
      <c r="L18" s="1169"/>
      <c r="M18" s="1169"/>
      <c r="N18" s="1169"/>
      <c r="O18" s="1169"/>
      <c r="P18" s="1169"/>
    </row>
    <row r="19" spans="1:16" ht="16.5" customHeight="1" x14ac:dyDescent="0.15">
      <c r="A19" s="1169"/>
      <c r="B19" s="1169"/>
      <c r="C19" s="1169"/>
      <c r="D19" s="1169"/>
      <c r="E19" s="1169"/>
      <c r="F19" s="1169"/>
      <c r="G19" s="1169"/>
      <c r="H19" s="1169"/>
      <c r="I19" s="1169"/>
      <c r="J19" s="1169"/>
      <c r="K19" s="1169"/>
      <c r="L19" s="1169"/>
      <c r="M19" s="1169"/>
      <c r="N19" s="1169"/>
      <c r="O19" s="1169"/>
      <c r="P19" s="1169"/>
    </row>
    <row r="20" spans="1:16" ht="16.5" customHeight="1" x14ac:dyDescent="0.15">
      <c r="A20" s="1169"/>
      <c r="B20" s="1169"/>
      <c r="C20" s="1169"/>
      <c r="D20" s="1169"/>
      <c r="E20" s="1169"/>
      <c r="F20" s="1169"/>
      <c r="G20" s="1169"/>
      <c r="H20" s="1169"/>
      <c r="I20" s="1169"/>
      <c r="J20" s="1169"/>
      <c r="K20" s="1169"/>
      <c r="L20" s="1169"/>
      <c r="M20" s="1169"/>
      <c r="N20" s="1169"/>
      <c r="O20" s="1169"/>
      <c r="P20" s="1169"/>
    </row>
    <row r="21" spans="1:16" ht="16.5" customHeight="1" x14ac:dyDescent="0.15">
      <c r="A21" s="1169"/>
      <c r="B21" s="1169"/>
      <c r="C21" s="1169"/>
      <c r="D21" s="1169"/>
      <c r="E21" s="1169"/>
      <c r="F21" s="1169"/>
      <c r="G21" s="1169"/>
      <c r="H21" s="1169"/>
      <c r="I21" s="1169"/>
      <c r="J21" s="1169"/>
      <c r="K21" s="1169"/>
      <c r="L21" s="1169"/>
      <c r="M21" s="1169"/>
      <c r="N21" s="1169"/>
      <c r="O21" s="1169"/>
      <c r="P21" s="1169"/>
    </row>
    <row r="22" spans="1:16" ht="16.5" customHeight="1" x14ac:dyDescent="0.15">
      <c r="A22" s="1169"/>
      <c r="B22" s="1169"/>
      <c r="C22" s="1169"/>
      <c r="D22" s="1169"/>
      <c r="E22" s="1169"/>
      <c r="F22" s="1169"/>
      <c r="G22" s="1169"/>
      <c r="H22" s="1169"/>
      <c r="I22" s="1169"/>
      <c r="J22" s="1169"/>
      <c r="K22" s="1169"/>
      <c r="L22" s="1169"/>
      <c r="M22" s="1169"/>
      <c r="N22" s="1169"/>
      <c r="O22" s="1169"/>
      <c r="P22" s="1169"/>
    </row>
    <row r="23" spans="1:16" ht="16.5" customHeight="1" x14ac:dyDescent="0.15">
      <c r="A23" s="1169"/>
      <c r="B23" s="1169"/>
      <c r="C23" s="1169"/>
      <c r="D23" s="1169"/>
      <c r="E23" s="1169"/>
      <c r="F23" s="1169"/>
      <c r="G23" s="1169"/>
      <c r="H23" s="1169"/>
      <c r="I23" s="1169"/>
      <c r="J23" s="1169"/>
      <c r="K23" s="1169"/>
      <c r="L23" s="1169"/>
      <c r="M23" s="1169"/>
      <c r="N23" s="1169"/>
      <c r="O23" s="1169"/>
      <c r="P23" s="1169"/>
    </row>
    <row r="24" spans="1:16" ht="16.5" customHeight="1" x14ac:dyDescent="0.15">
      <c r="A24" s="1169"/>
      <c r="B24" s="1169"/>
      <c r="C24" s="1169"/>
      <c r="D24" s="1169"/>
      <c r="E24" s="1169"/>
      <c r="F24" s="1169"/>
      <c r="G24" s="1169"/>
      <c r="H24" s="1169"/>
      <c r="I24" s="1169"/>
      <c r="J24" s="1169"/>
      <c r="K24" s="1169"/>
      <c r="L24" s="1169"/>
      <c r="M24" s="1169"/>
      <c r="N24" s="1169"/>
      <c r="O24" s="1169"/>
      <c r="P24" s="1169"/>
    </row>
    <row r="25" spans="1:16" ht="16.5" customHeight="1" x14ac:dyDescent="0.15">
      <c r="A25" s="1169"/>
      <c r="B25" s="1169"/>
      <c r="C25" s="1169"/>
      <c r="D25" s="1169"/>
      <c r="E25" s="1169"/>
      <c r="F25" s="1169"/>
      <c r="G25" s="1169"/>
      <c r="H25" s="1169"/>
      <c r="I25" s="1169"/>
      <c r="J25" s="1169"/>
      <c r="K25" s="1169"/>
      <c r="L25" s="1169"/>
      <c r="M25" s="1169"/>
      <c r="N25" s="1169"/>
      <c r="O25" s="1169"/>
      <c r="P25" s="1169"/>
    </row>
    <row r="26" spans="1:16" ht="16.5" customHeight="1" x14ac:dyDescent="0.15">
      <c r="A26" s="1169"/>
      <c r="B26" s="1169"/>
      <c r="C26" s="1169"/>
      <c r="D26" s="1169"/>
      <c r="E26" s="1169"/>
      <c r="F26" s="1169"/>
      <c r="G26" s="1169"/>
      <c r="H26" s="1169"/>
      <c r="I26" s="1169"/>
      <c r="J26" s="1169"/>
      <c r="K26" s="1169"/>
      <c r="L26" s="1169"/>
      <c r="M26" s="1169"/>
      <c r="N26" s="1169"/>
      <c r="O26" s="1169"/>
      <c r="P26" s="1169"/>
    </row>
    <row r="27" spans="1:16" ht="16.5" customHeight="1" x14ac:dyDescent="0.15">
      <c r="A27" s="1169"/>
      <c r="B27" s="1169"/>
      <c r="C27" s="1169"/>
      <c r="D27" s="1169"/>
      <c r="E27" s="1169"/>
      <c r="F27" s="1169"/>
      <c r="G27" s="1169"/>
      <c r="H27" s="1169"/>
      <c r="I27" s="1169"/>
      <c r="J27" s="1169"/>
      <c r="K27" s="1169"/>
      <c r="L27" s="1169"/>
      <c r="M27" s="1169"/>
      <c r="N27" s="1169"/>
      <c r="O27" s="1169"/>
      <c r="P27" s="1169"/>
    </row>
    <row r="28" spans="1:16" ht="16.5" customHeight="1" x14ac:dyDescent="0.15">
      <c r="A28" s="1169"/>
      <c r="B28" s="1169"/>
      <c r="C28" s="1169"/>
      <c r="D28" s="1169"/>
      <c r="E28" s="1169"/>
      <c r="F28" s="1169"/>
      <c r="G28" s="1169"/>
      <c r="H28" s="1169"/>
      <c r="I28" s="1169"/>
      <c r="J28" s="1169"/>
      <c r="K28" s="1169"/>
      <c r="L28" s="1169"/>
      <c r="M28" s="1169"/>
      <c r="N28" s="1169"/>
      <c r="O28" s="1169"/>
      <c r="P28" s="1169"/>
    </row>
    <row r="29" spans="1:16" ht="16.5" customHeight="1" x14ac:dyDescent="0.15">
      <c r="A29" s="1169"/>
      <c r="B29" s="1169"/>
      <c r="C29" s="1169"/>
      <c r="D29" s="1169"/>
      <c r="E29" s="1169"/>
      <c r="F29" s="1169"/>
      <c r="G29" s="1169"/>
      <c r="H29" s="1169"/>
      <c r="I29" s="1169"/>
      <c r="J29" s="1169"/>
      <c r="K29" s="1169"/>
      <c r="L29" s="1169"/>
      <c r="M29" s="1169"/>
      <c r="N29" s="1169"/>
      <c r="O29" s="1169"/>
      <c r="P29" s="1169"/>
    </row>
    <row r="30" spans="1:16" ht="16.5" customHeight="1" x14ac:dyDescent="0.15">
      <c r="A30" s="1169"/>
      <c r="B30" s="1169"/>
      <c r="C30" s="1169"/>
      <c r="D30" s="1169"/>
      <c r="E30" s="1169"/>
      <c r="F30" s="1169"/>
      <c r="G30" s="1169"/>
      <c r="H30" s="1169"/>
      <c r="I30" s="1169"/>
      <c r="J30" s="1169"/>
      <c r="K30" s="1169"/>
      <c r="L30" s="1169"/>
      <c r="M30" s="1169"/>
      <c r="N30" s="1169"/>
      <c r="O30" s="1169"/>
      <c r="P30" s="1169"/>
    </row>
    <row r="31" spans="1:16" ht="16.5" customHeight="1" x14ac:dyDescent="0.15">
      <c r="A31" s="1169"/>
      <c r="B31" s="1169"/>
      <c r="C31" s="1169"/>
      <c r="D31" s="1169"/>
      <c r="E31" s="1169"/>
      <c r="F31" s="1169"/>
      <c r="G31" s="1169"/>
      <c r="H31" s="1169"/>
      <c r="I31" s="1169"/>
      <c r="J31" s="1169"/>
      <c r="K31" s="1169"/>
      <c r="L31" s="1169"/>
      <c r="M31" s="1169"/>
      <c r="N31" s="1169"/>
      <c r="O31" s="1169"/>
      <c r="P31" s="1169"/>
    </row>
    <row r="32" spans="1:16" ht="31.5" customHeight="1" thickBot="1" x14ac:dyDescent="0.2">
      <c r="A32" s="1169"/>
      <c r="B32" s="1169"/>
      <c r="C32" s="1169"/>
      <c r="D32" s="1169"/>
      <c r="E32" s="1169"/>
      <c r="F32" s="1169"/>
      <c r="G32" s="1169"/>
      <c r="H32" s="1169"/>
      <c r="I32" s="1169"/>
      <c r="J32" s="1201" t="s">
        <v>561</v>
      </c>
      <c r="K32" s="1169"/>
      <c r="L32" s="1169"/>
      <c r="M32" s="1169"/>
      <c r="N32" s="1169"/>
      <c r="O32" s="1169"/>
      <c r="P32" s="1169"/>
    </row>
    <row r="33" spans="1:16" ht="39" customHeight="1" thickBot="1" x14ac:dyDescent="0.25">
      <c r="A33" s="1169"/>
      <c r="B33" s="1200" t="s">
        <v>572</v>
      </c>
      <c r="C33" s="1199"/>
      <c r="D33" s="1199"/>
      <c r="E33" s="1198" t="s">
        <v>1</v>
      </c>
      <c r="F33" s="1197" t="s">
        <v>531</v>
      </c>
      <c r="G33" s="1196" t="s">
        <v>532</v>
      </c>
      <c r="H33" s="1196" t="s">
        <v>533</v>
      </c>
      <c r="I33" s="1196" t="s">
        <v>534</v>
      </c>
      <c r="J33" s="1195" t="s">
        <v>535</v>
      </c>
      <c r="K33" s="1169"/>
      <c r="L33" s="1169"/>
      <c r="M33" s="1169"/>
      <c r="N33" s="1169"/>
      <c r="O33" s="1169"/>
      <c r="P33" s="1169"/>
    </row>
    <row r="34" spans="1:16" ht="39" customHeight="1" x14ac:dyDescent="0.15">
      <c r="A34" s="1169"/>
      <c r="B34" s="1194"/>
      <c r="C34" s="1193" t="s">
        <v>571</v>
      </c>
      <c r="D34" s="1193"/>
      <c r="E34" s="1192"/>
      <c r="F34" s="1191">
        <v>6.06</v>
      </c>
      <c r="G34" s="1190">
        <v>8.0299999999999994</v>
      </c>
      <c r="H34" s="1190">
        <v>4.45</v>
      </c>
      <c r="I34" s="1190">
        <v>5.35</v>
      </c>
      <c r="J34" s="1189">
        <v>7.98</v>
      </c>
      <c r="K34" s="1169"/>
      <c r="L34" s="1169"/>
      <c r="M34" s="1169"/>
      <c r="N34" s="1169"/>
      <c r="O34" s="1169"/>
      <c r="P34" s="1169"/>
    </row>
    <row r="35" spans="1:16" ht="39" customHeight="1" x14ac:dyDescent="0.15">
      <c r="A35" s="1169"/>
      <c r="B35" s="1188"/>
      <c r="C35" s="1186" t="s">
        <v>570</v>
      </c>
      <c r="D35" s="1185"/>
      <c r="E35" s="1184"/>
      <c r="F35" s="1183">
        <v>3.77</v>
      </c>
      <c r="G35" s="1182">
        <v>2.58</v>
      </c>
      <c r="H35" s="1182">
        <v>3.07</v>
      </c>
      <c r="I35" s="1182">
        <v>2.63</v>
      </c>
      <c r="J35" s="1181">
        <v>5</v>
      </c>
      <c r="K35" s="1169"/>
      <c r="L35" s="1169"/>
      <c r="M35" s="1169"/>
      <c r="N35" s="1169"/>
      <c r="O35" s="1169"/>
      <c r="P35" s="1169"/>
    </row>
    <row r="36" spans="1:16" ht="39" customHeight="1" x14ac:dyDescent="0.15">
      <c r="A36" s="1169"/>
      <c r="B36" s="1188"/>
      <c r="C36" s="1186" t="s">
        <v>569</v>
      </c>
      <c r="D36" s="1185"/>
      <c r="E36" s="1184"/>
      <c r="F36" s="1183">
        <v>0.42</v>
      </c>
      <c r="G36" s="1182">
        <v>1.44</v>
      </c>
      <c r="H36" s="1182">
        <v>0.27</v>
      </c>
      <c r="I36" s="1182">
        <v>0.17</v>
      </c>
      <c r="J36" s="1181">
        <v>0.39</v>
      </c>
      <c r="K36" s="1169"/>
      <c r="L36" s="1169"/>
      <c r="M36" s="1169"/>
      <c r="N36" s="1169"/>
      <c r="O36" s="1169"/>
      <c r="P36" s="1169"/>
    </row>
    <row r="37" spans="1:16" ht="39" customHeight="1" x14ac:dyDescent="0.15">
      <c r="A37" s="1169"/>
      <c r="B37" s="1188"/>
      <c r="C37" s="1186" t="s">
        <v>568</v>
      </c>
      <c r="D37" s="1185"/>
      <c r="E37" s="1184"/>
      <c r="F37" s="1183">
        <v>0.61</v>
      </c>
      <c r="G37" s="1182">
        <v>0.45</v>
      </c>
      <c r="H37" s="1182">
        <v>0.23</v>
      </c>
      <c r="I37" s="1182">
        <v>0.27</v>
      </c>
      <c r="J37" s="1181">
        <v>0.31</v>
      </c>
      <c r="K37" s="1169"/>
      <c r="L37" s="1169"/>
      <c r="M37" s="1169"/>
      <c r="N37" s="1169"/>
      <c r="O37" s="1169"/>
      <c r="P37" s="1169"/>
    </row>
    <row r="38" spans="1:16" ht="39" customHeight="1" x14ac:dyDescent="0.15">
      <c r="A38" s="1169"/>
      <c r="B38" s="1188"/>
      <c r="C38" s="1186" t="s">
        <v>567</v>
      </c>
      <c r="D38" s="1185"/>
      <c r="E38" s="1184"/>
      <c r="F38" s="1183">
        <v>0.61</v>
      </c>
      <c r="G38" s="1182">
        <v>0.37</v>
      </c>
      <c r="H38" s="1182">
        <v>0.56000000000000005</v>
      </c>
      <c r="I38" s="1182">
        <v>0.16</v>
      </c>
      <c r="J38" s="1181">
        <v>0.04</v>
      </c>
      <c r="K38" s="1169"/>
      <c r="L38" s="1169"/>
      <c r="M38" s="1169"/>
      <c r="N38" s="1169"/>
      <c r="O38" s="1169"/>
      <c r="P38" s="1169"/>
    </row>
    <row r="39" spans="1:16" ht="39" customHeight="1" x14ac:dyDescent="0.15">
      <c r="A39" s="1169"/>
      <c r="B39" s="1188"/>
      <c r="C39" s="1186" t="s">
        <v>566</v>
      </c>
      <c r="D39" s="1185"/>
      <c r="E39" s="1184"/>
      <c r="F39" s="1183">
        <v>0.2</v>
      </c>
      <c r="G39" s="1182">
        <v>0.24</v>
      </c>
      <c r="H39" s="1182">
        <v>7.0000000000000007E-2</v>
      </c>
      <c r="I39" s="1182">
        <v>0.04</v>
      </c>
      <c r="J39" s="1181">
        <v>0</v>
      </c>
      <c r="K39" s="1169"/>
      <c r="L39" s="1169"/>
      <c r="M39" s="1169"/>
      <c r="N39" s="1169"/>
      <c r="O39" s="1169"/>
      <c r="P39" s="1169"/>
    </row>
    <row r="40" spans="1:16" ht="39" customHeight="1" x14ac:dyDescent="0.15">
      <c r="A40" s="1169"/>
      <c r="B40" s="1188"/>
      <c r="C40" s="1186" t="s">
        <v>565</v>
      </c>
      <c r="D40" s="1185"/>
      <c r="E40" s="1184"/>
      <c r="F40" s="1183" t="s">
        <v>490</v>
      </c>
      <c r="G40" s="1182" t="s">
        <v>490</v>
      </c>
      <c r="H40" s="1182" t="s">
        <v>490</v>
      </c>
      <c r="I40" s="1182" t="s">
        <v>490</v>
      </c>
      <c r="J40" s="1181">
        <v>0</v>
      </c>
      <c r="K40" s="1169"/>
      <c r="L40" s="1169"/>
      <c r="M40" s="1169"/>
      <c r="N40" s="1169"/>
      <c r="O40" s="1169"/>
      <c r="P40" s="1169"/>
    </row>
    <row r="41" spans="1:16" ht="39" customHeight="1" x14ac:dyDescent="0.15">
      <c r="A41" s="1169"/>
      <c r="B41" s="1188"/>
      <c r="C41" s="1186"/>
      <c r="D41" s="1185"/>
      <c r="E41" s="1184"/>
      <c r="F41" s="1183"/>
      <c r="G41" s="1182"/>
      <c r="H41" s="1182"/>
      <c r="I41" s="1182"/>
      <c r="J41" s="1181"/>
      <c r="K41" s="1169"/>
      <c r="L41" s="1169"/>
      <c r="M41" s="1169"/>
      <c r="N41" s="1169"/>
      <c r="O41" s="1169"/>
      <c r="P41" s="1169"/>
    </row>
    <row r="42" spans="1:16" ht="39" customHeight="1" x14ac:dyDescent="0.15">
      <c r="A42" s="1169"/>
      <c r="B42" s="1187"/>
      <c r="C42" s="1186" t="s">
        <v>564</v>
      </c>
      <c r="D42" s="1185"/>
      <c r="E42" s="1184"/>
      <c r="F42" s="1183" t="s">
        <v>490</v>
      </c>
      <c r="G42" s="1182" t="s">
        <v>490</v>
      </c>
      <c r="H42" s="1182" t="s">
        <v>490</v>
      </c>
      <c r="I42" s="1182" t="s">
        <v>490</v>
      </c>
      <c r="J42" s="1181" t="s">
        <v>490</v>
      </c>
      <c r="K42" s="1169"/>
      <c r="L42" s="1169"/>
      <c r="M42" s="1169"/>
      <c r="N42" s="1169"/>
      <c r="O42" s="1169"/>
      <c r="P42" s="1169"/>
    </row>
    <row r="43" spans="1:16" ht="39" customHeight="1" thickBot="1" x14ac:dyDescent="0.2">
      <c r="A43" s="1169"/>
      <c r="B43" s="1180"/>
      <c r="C43" s="1179" t="s">
        <v>563</v>
      </c>
      <c r="D43" s="1178"/>
      <c r="E43" s="1177"/>
      <c r="F43" s="1176">
        <v>0.28999999999999998</v>
      </c>
      <c r="G43" s="1175">
        <v>0.21</v>
      </c>
      <c r="H43" s="1175">
        <v>0.2</v>
      </c>
      <c r="I43" s="1175">
        <v>0.21</v>
      </c>
      <c r="J43" s="1174" t="s">
        <v>490</v>
      </c>
      <c r="K43" s="1169"/>
      <c r="L43" s="1169"/>
      <c r="M43" s="1169"/>
      <c r="N43" s="1169"/>
      <c r="O43" s="1169"/>
      <c r="P43" s="1169"/>
    </row>
    <row r="44" spans="1:16" ht="39" customHeight="1" x14ac:dyDescent="0.15">
      <c r="A44" s="1169"/>
      <c r="B44" s="1173" t="s">
        <v>562</v>
      </c>
      <c r="C44" s="1172"/>
      <c r="D44" s="1171"/>
      <c r="E44" s="1171"/>
      <c r="F44" s="1170"/>
      <c r="G44" s="1170"/>
      <c r="H44" s="1170"/>
      <c r="I44" s="1170"/>
      <c r="J44" s="1170"/>
      <c r="K44" s="1169"/>
      <c r="L44" s="1169"/>
      <c r="M44" s="1169"/>
      <c r="N44" s="1169"/>
      <c r="O44" s="1169"/>
      <c r="P44" s="1169"/>
    </row>
    <row r="45" spans="1:16" ht="18" customHeight="1" x14ac:dyDescent="0.15">
      <c r="A45" s="1169"/>
      <c r="B45" s="1169"/>
      <c r="C45" s="1169"/>
      <c r="D45" s="1169"/>
      <c r="E45" s="1169"/>
      <c r="F45" s="1169"/>
      <c r="G45" s="1169"/>
      <c r="H45" s="1169"/>
      <c r="I45" s="1169"/>
      <c r="J45" s="1169"/>
      <c r="K45" s="1169"/>
      <c r="L45" s="1169"/>
      <c r="M45" s="1169"/>
      <c r="N45" s="1169"/>
      <c r="O45" s="1169"/>
      <c r="P45" s="1169"/>
    </row>
  </sheetData>
  <sheetProtection algorithmName="SHA-512" hashValue="E9iwn/0sS7C7Ko69McWmTlGXqxOFF+gYXUh2LZBpZ9hYGc9Jb1dGvS6zW936r2NFrZPQPjzTQL+yVB/RS7SKWg==" saltValue="t4fjhcNQdc6y2g6Q8Q/m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7877-C2E6-48BD-83A8-ADD8D33A3B1E}">
  <sheetPr>
    <pageSetUpPr fitToPage="1"/>
  </sheetPr>
  <dimension ref="A1:U62"/>
  <sheetViews>
    <sheetView showGridLines="0" zoomScale="60" zoomScaleNormal="60" zoomScaleSheetLayoutView="55" workbookViewId="0"/>
  </sheetViews>
  <sheetFormatPr defaultColWidth="0" defaultRowHeight="0" customHeight="1" zeroHeight="1" x14ac:dyDescent="0.15"/>
  <cols>
    <col min="1" max="1" width="6.625" style="1202" customWidth="1"/>
    <col min="2" max="3" width="10.875" style="1202" customWidth="1"/>
    <col min="4" max="4" width="10" style="1202" customWidth="1"/>
    <col min="5" max="10" width="11" style="1202" customWidth="1"/>
    <col min="11" max="15" width="13.125" style="1202" customWidth="1"/>
    <col min="16" max="21" width="11.5" style="1202" customWidth="1"/>
    <col min="22" max="16384" width="0" style="1202" hidden="1"/>
  </cols>
  <sheetData>
    <row r="1" spans="1:21" ht="13.5" customHeight="1" x14ac:dyDescent="0.15">
      <c r="A1" s="1203"/>
      <c r="B1" s="1203"/>
      <c r="C1" s="1203"/>
      <c r="D1" s="1203"/>
      <c r="E1" s="1203"/>
      <c r="F1" s="1203"/>
      <c r="G1" s="1203"/>
      <c r="H1" s="1203"/>
      <c r="I1" s="1203"/>
      <c r="J1" s="1203"/>
      <c r="K1" s="1203"/>
      <c r="L1" s="1203"/>
      <c r="M1" s="1203"/>
      <c r="N1" s="1203"/>
      <c r="O1" s="1203"/>
      <c r="P1" s="1203"/>
      <c r="Q1" s="1203"/>
      <c r="R1" s="1203"/>
      <c r="S1" s="1203"/>
      <c r="T1" s="1203"/>
      <c r="U1" s="1203"/>
    </row>
    <row r="2" spans="1:21" ht="13.5" customHeight="1" x14ac:dyDescent="0.15">
      <c r="A2" s="1203"/>
      <c r="B2" s="1203"/>
      <c r="C2" s="1203"/>
      <c r="D2" s="1203"/>
      <c r="E2" s="1203"/>
      <c r="F2" s="1203"/>
      <c r="G2" s="1203"/>
      <c r="H2" s="1203"/>
      <c r="I2" s="1203"/>
      <c r="J2" s="1203"/>
      <c r="K2" s="1203"/>
      <c r="L2" s="1203"/>
      <c r="M2" s="1203"/>
      <c r="N2" s="1203"/>
      <c r="O2" s="1203"/>
      <c r="P2" s="1203"/>
      <c r="Q2" s="1203"/>
      <c r="R2" s="1203"/>
      <c r="S2" s="1203"/>
      <c r="T2" s="1203"/>
      <c r="U2" s="1203"/>
    </row>
    <row r="3" spans="1:21" ht="13.5" customHeight="1" x14ac:dyDescent="0.15">
      <c r="A3" s="1203"/>
      <c r="B3" s="1203"/>
      <c r="C3" s="1203"/>
      <c r="D3" s="1203"/>
      <c r="E3" s="1203"/>
      <c r="F3" s="1203"/>
      <c r="G3" s="1203"/>
      <c r="H3" s="1203"/>
      <c r="I3" s="1203"/>
      <c r="J3" s="1203"/>
      <c r="K3" s="1203"/>
      <c r="L3" s="1203"/>
      <c r="M3" s="1203"/>
      <c r="N3" s="1203"/>
      <c r="O3" s="1203"/>
      <c r="P3" s="1203"/>
      <c r="Q3" s="1203"/>
      <c r="R3" s="1203"/>
      <c r="S3" s="1203"/>
      <c r="T3" s="1203"/>
      <c r="U3" s="1203"/>
    </row>
    <row r="4" spans="1:21" ht="13.5" customHeight="1" x14ac:dyDescent="0.15">
      <c r="A4" s="1203"/>
      <c r="B4" s="1203"/>
      <c r="C4" s="1203"/>
      <c r="D4" s="1203"/>
      <c r="E4" s="1203"/>
      <c r="F4" s="1203"/>
      <c r="G4" s="1203"/>
      <c r="H4" s="1203"/>
      <c r="I4" s="1203"/>
      <c r="J4" s="1203"/>
      <c r="K4" s="1203"/>
      <c r="L4" s="1203"/>
      <c r="M4" s="1203"/>
      <c r="N4" s="1203"/>
      <c r="O4" s="1203"/>
      <c r="P4" s="1203"/>
      <c r="Q4" s="1203"/>
      <c r="R4" s="1203"/>
      <c r="S4" s="1203"/>
      <c r="T4" s="1203"/>
      <c r="U4" s="1203"/>
    </row>
    <row r="5" spans="1:21" ht="13.5" customHeight="1" x14ac:dyDescent="0.15">
      <c r="A5" s="1203"/>
      <c r="B5" s="1203"/>
      <c r="C5" s="1203"/>
      <c r="D5" s="1203"/>
      <c r="E5" s="1203"/>
      <c r="F5" s="1203"/>
      <c r="G5" s="1203"/>
      <c r="H5" s="1203"/>
      <c r="I5" s="1203"/>
      <c r="J5" s="1203"/>
      <c r="K5" s="1203"/>
      <c r="L5" s="1203"/>
      <c r="M5" s="1203"/>
      <c r="N5" s="1203"/>
      <c r="O5" s="1203"/>
      <c r="P5" s="1203"/>
      <c r="Q5" s="1203"/>
      <c r="R5" s="1203"/>
      <c r="S5" s="1203"/>
      <c r="T5" s="1203"/>
      <c r="U5" s="1203"/>
    </row>
    <row r="6" spans="1:21" ht="13.5" customHeight="1" x14ac:dyDescent="0.15">
      <c r="A6" s="1203"/>
      <c r="B6" s="1203"/>
      <c r="C6" s="1203"/>
      <c r="D6" s="1203"/>
      <c r="E6" s="1203"/>
      <c r="F6" s="1203"/>
      <c r="G6" s="1203"/>
      <c r="H6" s="1203"/>
      <c r="I6" s="1203"/>
      <c r="J6" s="1203"/>
      <c r="K6" s="1203"/>
      <c r="L6" s="1203"/>
      <c r="M6" s="1203"/>
      <c r="N6" s="1203"/>
      <c r="O6" s="1203"/>
      <c r="P6" s="1203"/>
      <c r="Q6" s="1203"/>
      <c r="R6" s="1203"/>
      <c r="S6" s="1203"/>
      <c r="T6" s="1203"/>
      <c r="U6" s="1203"/>
    </row>
    <row r="7" spans="1:21" ht="13.5" customHeight="1" x14ac:dyDescent="0.15">
      <c r="A7" s="1203"/>
      <c r="B7" s="1203"/>
      <c r="C7" s="1203"/>
      <c r="D7" s="1203"/>
      <c r="E7" s="1203"/>
      <c r="F7" s="1203"/>
      <c r="G7" s="1203"/>
      <c r="H7" s="1203"/>
      <c r="I7" s="1203"/>
      <c r="J7" s="1203"/>
      <c r="K7" s="1203"/>
      <c r="L7" s="1203"/>
      <c r="M7" s="1203"/>
      <c r="N7" s="1203"/>
      <c r="O7" s="1203"/>
      <c r="P7" s="1203"/>
      <c r="Q7" s="1203"/>
      <c r="R7" s="1203"/>
      <c r="S7" s="1203"/>
      <c r="T7" s="1203"/>
      <c r="U7" s="1203"/>
    </row>
    <row r="8" spans="1:21" ht="13.5" customHeight="1" x14ac:dyDescent="0.15">
      <c r="A8" s="1203"/>
      <c r="B8" s="1203"/>
      <c r="C8" s="1203"/>
      <c r="D8" s="1203"/>
      <c r="E8" s="1203"/>
      <c r="F8" s="1203"/>
      <c r="G8" s="1203"/>
      <c r="H8" s="1203"/>
      <c r="I8" s="1203"/>
      <c r="J8" s="1203"/>
      <c r="K8" s="1203"/>
      <c r="L8" s="1203"/>
      <c r="M8" s="1203"/>
      <c r="N8" s="1203"/>
      <c r="O8" s="1203"/>
      <c r="P8" s="1203"/>
      <c r="Q8" s="1203"/>
      <c r="R8" s="1203"/>
      <c r="S8" s="1203"/>
      <c r="T8" s="1203"/>
      <c r="U8" s="1203"/>
    </row>
    <row r="9" spans="1:21" ht="13.5" customHeight="1" x14ac:dyDescent="0.15">
      <c r="A9" s="1203"/>
      <c r="B9" s="1203"/>
      <c r="C9" s="1203"/>
      <c r="D9" s="1203"/>
      <c r="E9" s="1203"/>
      <c r="F9" s="1203"/>
      <c r="G9" s="1203"/>
      <c r="H9" s="1203"/>
      <c r="I9" s="1203"/>
      <c r="J9" s="1203"/>
      <c r="K9" s="1203"/>
      <c r="L9" s="1203"/>
      <c r="M9" s="1203"/>
      <c r="N9" s="1203"/>
      <c r="O9" s="1203"/>
      <c r="P9" s="1203"/>
      <c r="Q9" s="1203"/>
      <c r="R9" s="1203"/>
      <c r="S9" s="1203"/>
      <c r="T9" s="1203"/>
      <c r="U9" s="1203"/>
    </row>
    <row r="10" spans="1:21" ht="13.5" customHeight="1" x14ac:dyDescent="0.15">
      <c r="A10" s="1203"/>
      <c r="B10" s="1203"/>
      <c r="C10" s="1203"/>
      <c r="D10" s="1203"/>
      <c r="E10" s="1203"/>
      <c r="F10" s="1203"/>
      <c r="G10" s="1203"/>
      <c r="H10" s="1203"/>
      <c r="I10" s="1203"/>
      <c r="J10" s="1203"/>
      <c r="K10" s="1203"/>
      <c r="L10" s="1203"/>
      <c r="M10" s="1203"/>
      <c r="N10" s="1203"/>
      <c r="O10" s="1203"/>
      <c r="P10" s="1203"/>
      <c r="Q10" s="1203"/>
      <c r="R10" s="1203"/>
      <c r="S10" s="1203"/>
      <c r="T10" s="1203"/>
      <c r="U10" s="1203"/>
    </row>
    <row r="11" spans="1:21" ht="13.5" customHeight="1" x14ac:dyDescent="0.15">
      <c r="A11" s="1203"/>
      <c r="B11" s="1203"/>
      <c r="C11" s="1203"/>
      <c r="D11" s="1203"/>
      <c r="E11" s="1203"/>
      <c r="F11" s="1203"/>
      <c r="G11" s="1203"/>
      <c r="H11" s="1203"/>
      <c r="I11" s="1203"/>
      <c r="J11" s="1203"/>
      <c r="K11" s="1203"/>
      <c r="L11" s="1203"/>
      <c r="M11" s="1203"/>
      <c r="N11" s="1203"/>
      <c r="O11" s="1203"/>
      <c r="P11" s="1203"/>
      <c r="Q11" s="1203"/>
      <c r="R11" s="1203"/>
      <c r="S11" s="1203"/>
      <c r="T11" s="1203"/>
      <c r="U11" s="1203"/>
    </row>
    <row r="12" spans="1:21" ht="13.5" customHeight="1" x14ac:dyDescent="0.15">
      <c r="A12" s="1203"/>
      <c r="B12" s="1203"/>
      <c r="C12" s="1203"/>
      <c r="D12" s="1203"/>
      <c r="E12" s="1203"/>
      <c r="F12" s="1203"/>
      <c r="G12" s="1203"/>
      <c r="H12" s="1203"/>
      <c r="I12" s="1203"/>
      <c r="J12" s="1203"/>
      <c r="K12" s="1203"/>
      <c r="L12" s="1203"/>
      <c r="M12" s="1203"/>
      <c r="N12" s="1203"/>
      <c r="O12" s="1203"/>
      <c r="P12" s="1203"/>
      <c r="Q12" s="1203"/>
      <c r="R12" s="1203"/>
      <c r="S12" s="1203"/>
      <c r="T12" s="1203"/>
      <c r="U12" s="1203"/>
    </row>
    <row r="13" spans="1:21" ht="13.5" customHeight="1" x14ac:dyDescent="0.15">
      <c r="A13" s="1203"/>
      <c r="B13" s="1203"/>
      <c r="C13" s="1203"/>
      <c r="D13" s="1203"/>
      <c r="E13" s="1203"/>
      <c r="F13" s="1203"/>
      <c r="G13" s="1203"/>
      <c r="H13" s="1203"/>
      <c r="I13" s="1203"/>
      <c r="J13" s="1203"/>
      <c r="K13" s="1203"/>
      <c r="L13" s="1203"/>
      <c r="M13" s="1203"/>
      <c r="N13" s="1203"/>
      <c r="O13" s="1203"/>
      <c r="P13" s="1203"/>
      <c r="Q13" s="1203"/>
      <c r="R13" s="1203"/>
      <c r="S13" s="1203"/>
      <c r="T13" s="1203"/>
      <c r="U13" s="1203"/>
    </row>
    <row r="14" spans="1:21" ht="13.5" customHeight="1" x14ac:dyDescent="0.15">
      <c r="A14" s="1203"/>
      <c r="B14" s="1203"/>
      <c r="C14" s="1203"/>
      <c r="D14" s="1203"/>
      <c r="E14" s="1203"/>
      <c r="F14" s="1203"/>
      <c r="G14" s="1203"/>
      <c r="H14" s="1203"/>
      <c r="I14" s="1203"/>
      <c r="J14" s="1203"/>
      <c r="K14" s="1203"/>
      <c r="L14" s="1203"/>
      <c r="M14" s="1203"/>
      <c r="N14" s="1203"/>
      <c r="O14" s="1203"/>
      <c r="P14" s="1203"/>
      <c r="Q14" s="1203"/>
      <c r="R14" s="1203"/>
      <c r="S14" s="1203"/>
      <c r="T14" s="1203"/>
      <c r="U14" s="1203"/>
    </row>
    <row r="15" spans="1:21" ht="13.5" customHeight="1" x14ac:dyDescent="0.15">
      <c r="A15" s="1203"/>
      <c r="B15" s="1203"/>
      <c r="C15" s="1203"/>
      <c r="D15" s="1203"/>
      <c r="E15" s="1203"/>
      <c r="F15" s="1203"/>
      <c r="G15" s="1203"/>
      <c r="H15" s="1203"/>
      <c r="I15" s="1203"/>
      <c r="J15" s="1203"/>
      <c r="K15" s="1203"/>
      <c r="L15" s="1203"/>
      <c r="M15" s="1203"/>
      <c r="N15" s="1203"/>
      <c r="O15" s="1203"/>
      <c r="P15" s="1203"/>
      <c r="Q15" s="1203"/>
      <c r="R15" s="1203"/>
      <c r="S15" s="1203"/>
      <c r="T15" s="1203"/>
      <c r="U15" s="1203"/>
    </row>
    <row r="16" spans="1:21" ht="13.5" customHeight="1" x14ac:dyDescent="0.15">
      <c r="A16" s="1203"/>
      <c r="B16" s="1203"/>
      <c r="C16" s="1203"/>
      <c r="D16" s="1203"/>
      <c r="E16" s="1203"/>
      <c r="F16" s="1203"/>
      <c r="G16" s="1203"/>
      <c r="H16" s="1203"/>
      <c r="I16" s="1203"/>
      <c r="J16" s="1203"/>
      <c r="K16" s="1203"/>
      <c r="L16" s="1203"/>
      <c r="M16" s="1203"/>
      <c r="N16" s="1203"/>
      <c r="O16" s="1203"/>
      <c r="P16" s="1203"/>
      <c r="Q16" s="1203"/>
      <c r="R16" s="1203"/>
      <c r="S16" s="1203"/>
      <c r="T16" s="1203"/>
      <c r="U16" s="1203"/>
    </row>
    <row r="17" spans="1:21" ht="13.5" customHeight="1" x14ac:dyDescent="0.15">
      <c r="A17" s="1203"/>
      <c r="B17" s="1203"/>
      <c r="C17" s="1203"/>
      <c r="D17" s="1203"/>
      <c r="E17" s="1203"/>
      <c r="F17" s="1203"/>
      <c r="G17" s="1203"/>
      <c r="H17" s="1203"/>
      <c r="I17" s="1203"/>
      <c r="J17" s="1203"/>
      <c r="K17" s="1203"/>
      <c r="L17" s="1203"/>
      <c r="M17" s="1203"/>
      <c r="N17" s="1203"/>
      <c r="O17" s="1203"/>
      <c r="P17" s="1203"/>
      <c r="Q17" s="1203"/>
      <c r="R17" s="1203"/>
      <c r="S17" s="1203"/>
      <c r="T17" s="1203"/>
      <c r="U17" s="1203"/>
    </row>
    <row r="18" spans="1:21" ht="13.5" customHeight="1" x14ac:dyDescent="0.15">
      <c r="A18" s="1203"/>
      <c r="B18" s="1203"/>
      <c r="C18" s="1203"/>
      <c r="D18" s="1203"/>
      <c r="E18" s="1203"/>
      <c r="F18" s="1203"/>
      <c r="G18" s="1203"/>
      <c r="H18" s="1203"/>
      <c r="I18" s="1203"/>
      <c r="J18" s="1203"/>
      <c r="K18" s="1203"/>
      <c r="L18" s="1203"/>
      <c r="M18" s="1203"/>
      <c r="N18" s="1203"/>
      <c r="O18" s="1203"/>
      <c r="P18" s="1203"/>
      <c r="Q18" s="1203"/>
      <c r="R18" s="1203"/>
      <c r="S18" s="1203"/>
      <c r="T18" s="1203"/>
      <c r="U18" s="1203"/>
    </row>
    <row r="19" spans="1:21" ht="13.5" customHeight="1" x14ac:dyDescent="0.15">
      <c r="A19" s="1203"/>
      <c r="B19" s="1203"/>
      <c r="C19" s="1203"/>
      <c r="D19" s="1203"/>
      <c r="E19" s="1203"/>
      <c r="F19" s="1203"/>
      <c r="G19" s="1203"/>
      <c r="H19" s="1203"/>
      <c r="I19" s="1203"/>
      <c r="J19" s="1203"/>
      <c r="K19" s="1203"/>
      <c r="L19" s="1203"/>
      <c r="M19" s="1203"/>
      <c r="N19" s="1203"/>
      <c r="O19" s="1203"/>
      <c r="P19" s="1203"/>
      <c r="Q19" s="1203"/>
      <c r="R19" s="1203"/>
      <c r="S19" s="1203"/>
      <c r="T19" s="1203"/>
      <c r="U19" s="1203"/>
    </row>
    <row r="20" spans="1:21" ht="13.5" customHeight="1" x14ac:dyDescent="0.15">
      <c r="A20" s="1203"/>
      <c r="B20" s="1203"/>
      <c r="C20" s="1203"/>
      <c r="D20" s="1203"/>
      <c r="E20" s="1203"/>
      <c r="F20" s="1203"/>
      <c r="G20" s="1203"/>
      <c r="H20" s="1203"/>
      <c r="I20" s="1203"/>
      <c r="J20" s="1203"/>
      <c r="K20" s="1203"/>
      <c r="L20" s="1203"/>
      <c r="M20" s="1203"/>
      <c r="N20" s="1203"/>
      <c r="O20" s="1203"/>
      <c r="P20" s="1203"/>
      <c r="Q20" s="1203"/>
      <c r="R20" s="1203"/>
      <c r="S20" s="1203"/>
      <c r="T20" s="1203"/>
      <c r="U20" s="1203"/>
    </row>
    <row r="21" spans="1:21" ht="13.5" customHeight="1" x14ac:dyDescent="0.15">
      <c r="A21" s="1203"/>
      <c r="B21" s="1203"/>
      <c r="C21" s="1203"/>
      <c r="D21" s="1203"/>
      <c r="E21" s="1203"/>
      <c r="F21" s="1203"/>
      <c r="G21" s="1203"/>
      <c r="H21" s="1203"/>
      <c r="I21" s="1203"/>
      <c r="J21" s="1203"/>
      <c r="K21" s="1203"/>
      <c r="L21" s="1203"/>
      <c r="M21" s="1203"/>
      <c r="N21" s="1203"/>
      <c r="O21" s="1203"/>
      <c r="P21" s="1203"/>
      <c r="Q21" s="1203"/>
      <c r="R21" s="1203"/>
      <c r="S21" s="1203"/>
      <c r="T21" s="1203"/>
      <c r="U21" s="1203"/>
    </row>
    <row r="22" spans="1:21" ht="13.5" customHeight="1" x14ac:dyDescent="0.15">
      <c r="A22" s="1203"/>
      <c r="B22" s="1203"/>
      <c r="C22" s="1203"/>
      <c r="D22" s="1203"/>
      <c r="E22" s="1203"/>
      <c r="F22" s="1203"/>
      <c r="G22" s="1203"/>
      <c r="H22" s="1203"/>
      <c r="I22" s="1203"/>
      <c r="J22" s="1203"/>
      <c r="K22" s="1203"/>
      <c r="L22" s="1203"/>
      <c r="M22" s="1203"/>
      <c r="N22" s="1203"/>
      <c r="O22" s="1203"/>
      <c r="P22" s="1203"/>
      <c r="Q22" s="1203"/>
      <c r="R22" s="1203"/>
      <c r="S22" s="1203"/>
      <c r="T22" s="1203"/>
      <c r="U22" s="1203"/>
    </row>
    <row r="23" spans="1:21" ht="13.5" customHeight="1" x14ac:dyDescent="0.15">
      <c r="A23" s="1203"/>
      <c r="B23" s="1203"/>
      <c r="C23" s="1203"/>
      <c r="D23" s="1203"/>
      <c r="E23" s="1203"/>
      <c r="F23" s="1203"/>
      <c r="G23" s="1203"/>
      <c r="H23" s="1203"/>
      <c r="I23" s="1203"/>
      <c r="J23" s="1203"/>
      <c r="K23" s="1203"/>
      <c r="L23" s="1203"/>
      <c r="M23" s="1203"/>
      <c r="N23" s="1203"/>
      <c r="O23" s="1203"/>
      <c r="P23" s="1203"/>
      <c r="Q23" s="1203"/>
      <c r="R23" s="1203"/>
      <c r="S23" s="1203"/>
      <c r="T23" s="1203"/>
      <c r="U23" s="1203"/>
    </row>
    <row r="24" spans="1:21" ht="13.5" customHeight="1" x14ac:dyDescent="0.15">
      <c r="A24" s="1203"/>
      <c r="B24" s="1203"/>
      <c r="C24" s="1203"/>
      <c r="D24" s="1203"/>
      <c r="E24" s="1203"/>
      <c r="F24" s="1203"/>
      <c r="G24" s="1203"/>
      <c r="H24" s="1203"/>
      <c r="I24" s="1203"/>
      <c r="J24" s="1203"/>
      <c r="K24" s="1203"/>
      <c r="L24" s="1203"/>
      <c r="M24" s="1203"/>
      <c r="N24" s="1203"/>
      <c r="O24" s="1203"/>
      <c r="P24" s="1203"/>
      <c r="Q24" s="1203"/>
      <c r="R24" s="1203"/>
      <c r="S24" s="1203"/>
      <c r="T24" s="1203"/>
      <c r="U24" s="1203"/>
    </row>
    <row r="25" spans="1:21" ht="13.5" customHeight="1" x14ac:dyDescent="0.15">
      <c r="A25" s="1203"/>
      <c r="B25" s="1203"/>
      <c r="C25" s="1203"/>
      <c r="D25" s="1203"/>
      <c r="E25" s="1203"/>
      <c r="F25" s="1203"/>
      <c r="G25" s="1203"/>
      <c r="H25" s="1203"/>
      <c r="I25" s="1203"/>
      <c r="J25" s="1203"/>
      <c r="K25" s="1203"/>
      <c r="L25" s="1203"/>
      <c r="M25" s="1203"/>
      <c r="N25" s="1203"/>
      <c r="O25" s="1203"/>
      <c r="P25" s="1203"/>
      <c r="Q25" s="1203"/>
      <c r="R25" s="1203"/>
      <c r="S25" s="1203"/>
      <c r="T25" s="1203"/>
      <c r="U25" s="1203"/>
    </row>
    <row r="26" spans="1:21" ht="13.5" customHeight="1" x14ac:dyDescent="0.15">
      <c r="A26" s="1203"/>
      <c r="B26" s="1203"/>
      <c r="C26" s="1203"/>
      <c r="D26" s="1203"/>
      <c r="E26" s="1203"/>
      <c r="F26" s="1203"/>
      <c r="G26" s="1203"/>
      <c r="H26" s="1203"/>
      <c r="I26" s="1203"/>
      <c r="J26" s="1203"/>
      <c r="K26" s="1203"/>
      <c r="L26" s="1203"/>
      <c r="M26" s="1203"/>
      <c r="N26" s="1203"/>
      <c r="O26" s="1203"/>
      <c r="P26" s="1203"/>
      <c r="Q26" s="1203"/>
      <c r="R26" s="1203"/>
      <c r="S26" s="1203"/>
      <c r="T26" s="1203"/>
      <c r="U26" s="1203"/>
    </row>
    <row r="27" spans="1:21" ht="13.5" customHeight="1" x14ac:dyDescent="0.15">
      <c r="A27" s="1203"/>
      <c r="B27" s="1203"/>
      <c r="C27" s="1203"/>
      <c r="D27" s="1203"/>
      <c r="E27" s="1203"/>
      <c r="F27" s="1203"/>
      <c r="G27" s="1203"/>
      <c r="H27" s="1203"/>
      <c r="I27" s="1203"/>
      <c r="J27" s="1203"/>
      <c r="K27" s="1203"/>
      <c r="L27" s="1203"/>
      <c r="M27" s="1203"/>
      <c r="N27" s="1203"/>
      <c r="O27" s="1203"/>
      <c r="P27" s="1203"/>
      <c r="Q27" s="1203"/>
      <c r="R27" s="1203"/>
      <c r="S27" s="1203"/>
      <c r="T27" s="1203"/>
      <c r="U27" s="1203"/>
    </row>
    <row r="28" spans="1:21" ht="13.5" customHeight="1" x14ac:dyDescent="0.15">
      <c r="A28" s="1203"/>
      <c r="B28" s="1203"/>
      <c r="C28" s="1203"/>
      <c r="D28" s="1203"/>
      <c r="E28" s="1203"/>
      <c r="F28" s="1203"/>
      <c r="G28" s="1203"/>
      <c r="H28" s="1203"/>
      <c r="I28" s="1203"/>
      <c r="J28" s="1203"/>
      <c r="K28" s="1203"/>
      <c r="L28" s="1203"/>
      <c r="M28" s="1203"/>
      <c r="N28" s="1203"/>
      <c r="O28" s="1203"/>
      <c r="P28" s="1203"/>
      <c r="Q28" s="1203"/>
      <c r="R28" s="1203"/>
      <c r="S28" s="1203"/>
      <c r="T28" s="1203"/>
      <c r="U28" s="1203"/>
    </row>
    <row r="29" spans="1:21" ht="13.5" customHeight="1" x14ac:dyDescent="0.15">
      <c r="A29" s="1203"/>
      <c r="B29" s="1203"/>
      <c r="C29" s="1203"/>
      <c r="D29" s="1203"/>
      <c r="E29" s="1203"/>
      <c r="F29" s="1203"/>
      <c r="G29" s="1203"/>
      <c r="H29" s="1203"/>
      <c r="I29" s="1203"/>
      <c r="J29" s="1203"/>
      <c r="K29" s="1203"/>
      <c r="L29" s="1203"/>
      <c r="M29" s="1203"/>
      <c r="N29" s="1203"/>
      <c r="O29" s="1203"/>
      <c r="P29" s="1203"/>
      <c r="Q29" s="1203"/>
      <c r="R29" s="1203"/>
      <c r="S29" s="1203"/>
      <c r="T29" s="1203"/>
      <c r="U29" s="1203"/>
    </row>
    <row r="30" spans="1:21" ht="13.5" customHeight="1" x14ac:dyDescent="0.15">
      <c r="A30" s="1203"/>
      <c r="B30" s="1203"/>
      <c r="C30" s="1203"/>
      <c r="D30" s="1203"/>
      <c r="E30" s="1203"/>
      <c r="F30" s="1203"/>
      <c r="G30" s="1203"/>
      <c r="H30" s="1203"/>
      <c r="I30" s="1203"/>
      <c r="J30" s="1203"/>
      <c r="K30" s="1203"/>
      <c r="L30" s="1203"/>
      <c r="M30" s="1203"/>
      <c r="N30" s="1203"/>
      <c r="O30" s="1203"/>
      <c r="P30" s="1203"/>
      <c r="Q30" s="1203"/>
      <c r="R30" s="1203"/>
      <c r="S30" s="1203"/>
      <c r="T30" s="1203"/>
      <c r="U30" s="1203"/>
    </row>
    <row r="31" spans="1:21" ht="13.5" customHeight="1" x14ac:dyDescent="0.15">
      <c r="A31" s="1203"/>
      <c r="B31" s="1203"/>
      <c r="C31" s="1203"/>
      <c r="D31" s="1203"/>
      <c r="E31" s="1203"/>
      <c r="F31" s="1203"/>
      <c r="G31" s="1203"/>
      <c r="H31" s="1203"/>
      <c r="I31" s="1203"/>
      <c r="J31" s="1203"/>
      <c r="K31" s="1203"/>
      <c r="L31" s="1203"/>
      <c r="M31" s="1203"/>
      <c r="N31" s="1203"/>
      <c r="O31" s="1203"/>
      <c r="P31" s="1203"/>
      <c r="Q31" s="1203"/>
      <c r="R31" s="1203"/>
      <c r="S31" s="1203"/>
      <c r="T31" s="1203"/>
      <c r="U31" s="1203"/>
    </row>
    <row r="32" spans="1:21" ht="13.5" customHeight="1" x14ac:dyDescent="0.15">
      <c r="A32" s="1203"/>
      <c r="B32" s="1203"/>
      <c r="C32" s="1203"/>
      <c r="D32" s="1203"/>
      <c r="E32" s="1203"/>
      <c r="F32" s="1203"/>
      <c r="G32" s="1203"/>
      <c r="H32" s="1203"/>
      <c r="I32" s="1203"/>
      <c r="J32" s="1203"/>
      <c r="K32" s="1203"/>
      <c r="L32" s="1203"/>
      <c r="M32" s="1203"/>
      <c r="N32" s="1203"/>
      <c r="O32" s="1203"/>
      <c r="P32" s="1203"/>
      <c r="Q32" s="1203"/>
      <c r="R32" s="1203"/>
      <c r="S32" s="1203"/>
      <c r="T32" s="1203"/>
      <c r="U32" s="1203"/>
    </row>
    <row r="33" spans="1:21" ht="13.5" customHeight="1" x14ac:dyDescent="0.15">
      <c r="A33" s="1203"/>
      <c r="B33" s="1203"/>
      <c r="C33" s="1203"/>
      <c r="D33" s="1203"/>
      <c r="E33" s="1203"/>
      <c r="F33" s="1203"/>
      <c r="G33" s="1203"/>
      <c r="H33" s="1203"/>
      <c r="I33" s="1203"/>
      <c r="J33" s="1203"/>
      <c r="K33" s="1203"/>
      <c r="L33" s="1203"/>
      <c r="M33" s="1203"/>
      <c r="N33" s="1203"/>
      <c r="O33" s="1203"/>
      <c r="P33" s="1203"/>
      <c r="Q33" s="1203"/>
      <c r="R33" s="1203"/>
      <c r="S33" s="1203"/>
      <c r="T33" s="1203"/>
      <c r="U33" s="1203"/>
    </row>
    <row r="34" spans="1:21" ht="13.5" customHeight="1" x14ac:dyDescent="0.15">
      <c r="A34" s="1203"/>
      <c r="B34" s="1203"/>
      <c r="C34" s="1203"/>
      <c r="D34" s="1203"/>
      <c r="E34" s="1203"/>
      <c r="F34" s="1203"/>
      <c r="G34" s="1203"/>
      <c r="H34" s="1203"/>
      <c r="I34" s="1203"/>
      <c r="J34" s="1203"/>
      <c r="K34" s="1203"/>
      <c r="L34" s="1203"/>
      <c r="M34" s="1203"/>
      <c r="N34" s="1203"/>
      <c r="O34" s="1203"/>
      <c r="P34" s="1203"/>
      <c r="Q34" s="1203"/>
      <c r="R34" s="1203"/>
      <c r="S34" s="1203"/>
      <c r="T34" s="1203"/>
      <c r="U34" s="1203"/>
    </row>
    <row r="35" spans="1:21" ht="13.5" customHeight="1" x14ac:dyDescent="0.15">
      <c r="A35" s="1203"/>
      <c r="B35" s="1203"/>
      <c r="C35" s="1203"/>
      <c r="D35" s="1203"/>
      <c r="E35" s="1203"/>
      <c r="F35" s="1203"/>
      <c r="G35" s="1203"/>
      <c r="H35" s="1203"/>
      <c r="I35" s="1203"/>
      <c r="J35" s="1203"/>
      <c r="K35" s="1203"/>
      <c r="L35" s="1203"/>
      <c r="M35" s="1203"/>
      <c r="N35" s="1203"/>
      <c r="O35" s="1203"/>
      <c r="P35" s="1203"/>
      <c r="Q35" s="1203"/>
      <c r="R35" s="1203"/>
      <c r="S35" s="1203"/>
      <c r="T35" s="1203"/>
      <c r="U35" s="1203"/>
    </row>
    <row r="36" spans="1:21" ht="13.5" customHeight="1" x14ac:dyDescent="0.15">
      <c r="A36" s="1203"/>
      <c r="B36" s="1203"/>
      <c r="C36" s="1203"/>
      <c r="D36" s="1203"/>
      <c r="E36" s="1203"/>
      <c r="F36" s="1203"/>
      <c r="G36" s="1203"/>
      <c r="H36" s="1203"/>
      <c r="I36" s="1203"/>
      <c r="J36" s="1203"/>
      <c r="K36" s="1203"/>
      <c r="L36" s="1203"/>
      <c r="M36" s="1203"/>
      <c r="N36" s="1203"/>
      <c r="O36" s="1203"/>
      <c r="P36" s="1203"/>
      <c r="Q36" s="1203"/>
      <c r="R36" s="1203"/>
      <c r="S36" s="1203"/>
      <c r="T36" s="1203"/>
      <c r="U36" s="1203"/>
    </row>
    <row r="37" spans="1:21" ht="13.5" customHeight="1" x14ac:dyDescent="0.15">
      <c r="A37" s="1203"/>
      <c r="B37" s="1203"/>
      <c r="C37" s="1203"/>
      <c r="D37" s="1203"/>
      <c r="E37" s="1203"/>
      <c r="F37" s="1203"/>
      <c r="G37" s="1203"/>
      <c r="H37" s="1203"/>
      <c r="I37" s="1203"/>
      <c r="J37" s="1203"/>
      <c r="K37" s="1203"/>
      <c r="L37" s="1203"/>
      <c r="M37" s="1203"/>
      <c r="N37" s="1203"/>
      <c r="O37" s="1203"/>
      <c r="P37" s="1203"/>
      <c r="Q37" s="1203"/>
      <c r="R37" s="1203"/>
      <c r="S37" s="1203"/>
      <c r="T37" s="1203"/>
      <c r="U37" s="1203"/>
    </row>
    <row r="38" spans="1:21" ht="13.5" customHeight="1" x14ac:dyDescent="0.15">
      <c r="A38" s="1203"/>
      <c r="B38" s="1203"/>
      <c r="C38" s="1203"/>
      <c r="D38" s="1203"/>
      <c r="E38" s="1203"/>
      <c r="F38" s="1203"/>
      <c r="G38" s="1203"/>
      <c r="H38" s="1203"/>
      <c r="I38" s="1203"/>
      <c r="J38" s="1203"/>
      <c r="K38" s="1203"/>
      <c r="L38" s="1203"/>
      <c r="M38" s="1203"/>
      <c r="N38" s="1203"/>
      <c r="O38" s="1203"/>
      <c r="P38" s="1203"/>
      <c r="Q38" s="1203"/>
      <c r="R38" s="1203"/>
      <c r="S38" s="1203"/>
      <c r="T38" s="1203"/>
      <c r="U38" s="1203"/>
    </row>
    <row r="39" spans="1:21" ht="13.5" customHeight="1" x14ac:dyDescent="0.15">
      <c r="A39" s="1203"/>
      <c r="B39" s="1203"/>
      <c r="C39" s="1203"/>
      <c r="D39" s="1203"/>
      <c r="E39" s="1203"/>
      <c r="F39" s="1203"/>
      <c r="G39" s="1203"/>
      <c r="H39" s="1203"/>
      <c r="I39" s="1203"/>
      <c r="J39" s="1203"/>
      <c r="K39" s="1203"/>
      <c r="L39" s="1203"/>
      <c r="M39" s="1203"/>
      <c r="N39" s="1203"/>
      <c r="O39" s="1203"/>
      <c r="P39" s="1203"/>
      <c r="Q39" s="1203"/>
      <c r="R39" s="1203"/>
      <c r="S39" s="1203"/>
      <c r="T39" s="1203"/>
      <c r="U39" s="1203"/>
    </row>
    <row r="40" spans="1:21" ht="13.5" customHeight="1" x14ac:dyDescent="0.15">
      <c r="A40" s="1203"/>
      <c r="B40" s="1203"/>
      <c r="C40" s="1203"/>
      <c r="D40" s="1203"/>
      <c r="E40" s="1203"/>
      <c r="F40" s="1203"/>
      <c r="G40" s="1203"/>
      <c r="H40" s="1203"/>
      <c r="I40" s="1203"/>
      <c r="J40" s="1203"/>
      <c r="K40" s="1203"/>
      <c r="L40" s="1203"/>
      <c r="M40" s="1203"/>
      <c r="N40" s="1203"/>
      <c r="O40" s="1203"/>
      <c r="P40" s="1203"/>
      <c r="Q40" s="1203"/>
      <c r="R40" s="1203"/>
      <c r="S40" s="1203"/>
      <c r="T40" s="1203"/>
      <c r="U40" s="1203"/>
    </row>
    <row r="41" spans="1:21" ht="13.5" customHeight="1" x14ac:dyDescent="0.15">
      <c r="A41" s="1203"/>
      <c r="B41" s="1203"/>
      <c r="C41" s="1203"/>
      <c r="D41" s="1203"/>
      <c r="E41" s="1203"/>
      <c r="F41" s="1203"/>
      <c r="G41" s="1203"/>
      <c r="H41" s="1203"/>
      <c r="I41" s="1203"/>
      <c r="J41" s="1203"/>
      <c r="K41" s="1203"/>
      <c r="L41" s="1203"/>
      <c r="M41" s="1203"/>
      <c r="N41" s="1203"/>
      <c r="O41" s="1203"/>
      <c r="P41" s="1203"/>
      <c r="Q41" s="1203"/>
      <c r="R41" s="1203"/>
      <c r="S41" s="1203"/>
      <c r="T41" s="1203"/>
      <c r="U41" s="1203"/>
    </row>
    <row r="42" spans="1:21" ht="13.5" customHeight="1" x14ac:dyDescent="0.15">
      <c r="A42" s="1203"/>
      <c r="B42" s="1203"/>
      <c r="C42" s="1203"/>
      <c r="D42" s="1203"/>
      <c r="E42" s="1203"/>
      <c r="F42" s="1203"/>
      <c r="G42" s="1203"/>
      <c r="H42" s="1203"/>
      <c r="I42" s="1203"/>
      <c r="J42" s="1203"/>
      <c r="K42" s="1203"/>
      <c r="L42" s="1203"/>
      <c r="M42" s="1203"/>
      <c r="N42" s="1203"/>
      <c r="O42" s="1203"/>
      <c r="P42" s="1203"/>
      <c r="Q42" s="1203"/>
      <c r="R42" s="1203"/>
      <c r="S42" s="1203"/>
      <c r="T42" s="1203"/>
      <c r="U42" s="1203"/>
    </row>
    <row r="43" spans="1:21" ht="30.75" customHeight="1" thickBot="1" x14ac:dyDescent="0.2">
      <c r="A43" s="1203"/>
      <c r="B43" s="1203"/>
      <c r="C43" s="1203"/>
      <c r="D43" s="1203"/>
      <c r="E43" s="1203"/>
      <c r="F43" s="1203"/>
      <c r="G43" s="1203"/>
      <c r="H43" s="1203"/>
      <c r="I43" s="1203"/>
      <c r="J43" s="1203"/>
      <c r="K43" s="1203"/>
      <c r="L43" s="1203"/>
      <c r="M43" s="1203"/>
      <c r="N43" s="1203"/>
      <c r="O43" s="1272" t="s">
        <v>2</v>
      </c>
      <c r="P43" s="1203"/>
      <c r="Q43" s="1203"/>
      <c r="R43" s="1203"/>
      <c r="S43" s="1203"/>
      <c r="T43" s="1203"/>
      <c r="U43" s="1203"/>
    </row>
    <row r="44" spans="1:21" ht="30.75" customHeight="1" thickBot="1" x14ac:dyDescent="0.2">
      <c r="A44" s="1203"/>
      <c r="B44" s="1271" t="s">
        <v>3</v>
      </c>
      <c r="C44" s="1270"/>
      <c r="D44" s="1270"/>
      <c r="E44" s="1269"/>
      <c r="F44" s="1269"/>
      <c r="G44" s="1269"/>
      <c r="H44" s="1269"/>
      <c r="I44" s="1269"/>
      <c r="J44" s="1268" t="s">
        <v>1</v>
      </c>
      <c r="K44" s="1267" t="s">
        <v>531</v>
      </c>
      <c r="L44" s="1266" t="s">
        <v>532</v>
      </c>
      <c r="M44" s="1266" t="s">
        <v>533</v>
      </c>
      <c r="N44" s="1266" t="s">
        <v>534</v>
      </c>
      <c r="O44" s="1265" t="s">
        <v>535</v>
      </c>
      <c r="P44" s="1203"/>
      <c r="Q44" s="1203"/>
      <c r="R44" s="1203"/>
      <c r="S44" s="1203"/>
      <c r="T44" s="1203"/>
      <c r="U44" s="1203"/>
    </row>
    <row r="45" spans="1:21" ht="30.75" customHeight="1" x14ac:dyDescent="0.15">
      <c r="A45" s="1203"/>
      <c r="B45" s="1264" t="s">
        <v>594</v>
      </c>
      <c r="C45" s="1263"/>
      <c r="D45" s="1262"/>
      <c r="E45" s="1261" t="s">
        <v>593</v>
      </c>
      <c r="F45" s="1261"/>
      <c r="G45" s="1261"/>
      <c r="H45" s="1261"/>
      <c r="I45" s="1261"/>
      <c r="J45" s="1260"/>
      <c r="K45" s="1259">
        <v>3035</v>
      </c>
      <c r="L45" s="1258">
        <v>3132</v>
      </c>
      <c r="M45" s="1258">
        <v>3180</v>
      </c>
      <c r="N45" s="1258">
        <v>3216</v>
      </c>
      <c r="O45" s="1257">
        <v>3319</v>
      </c>
      <c r="P45" s="1203"/>
      <c r="Q45" s="1203"/>
      <c r="R45" s="1203"/>
      <c r="S45" s="1203"/>
      <c r="T45" s="1203"/>
      <c r="U45" s="1203"/>
    </row>
    <row r="46" spans="1:21" ht="30.75" customHeight="1" x14ac:dyDescent="0.15">
      <c r="A46" s="1203"/>
      <c r="B46" s="1256"/>
      <c r="C46" s="1255"/>
      <c r="D46" s="1254"/>
      <c r="E46" s="1248" t="s">
        <v>592</v>
      </c>
      <c r="F46" s="1248"/>
      <c r="G46" s="1248"/>
      <c r="H46" s="1248"/>
      <c r="I46" s="1248"/>
      <c r="J46" s="1247"/>
      <c r="K46" s="1246" t="s">
        <v>490</v>
      </c>
      <c r="L46" s="1245" t="s">
        <v>490</v>
      </c>
      <c r="M46" s="1245" t="s">
        <v>490</v>
      </c>
      <c r="N46" s="1245" t="s">
        <v>490</v>
      </c>
      <c r="O46" s="1244" t="s">
        <v>490</v>
      </c>
      <c r="P46" s="1203"/>
      <c r="Q46" s="1203"/>
      <c r="R46" s="1203"/>
      <c r="S46" s="1203"/>
      <c r="T46" s="1203"/>
      <c r="U46" s="1203"/>
    </row>
    <row r="47" spans="1:21" ht="30.75" customHeight="1" x14ac:dyDescent="0.15">
      <c r="A47" s="1203"/>
      <c r="B47" s="1256"/>
      <c r="C47" s="1255"/>
      <c r="D47" s="1254"/>
      <c r="E47" s="1248" t="s">
        <v>42</v>
      </c>
      <c r="F47" s="1248"/>
      <c r="G47" s="1248"/>
      <c r="H47" s="1248"/>
      <c r="I47" s="1248"/>
      <c r="J47" s="1247"/>
      <c r="K47" s="1246" t="s">
        <v>490</v>
      </c>
      <c r="L47" s="1245" t="s">
        <v>490</v>
      </c>
      <c r="M47" s="1245" t="s">
        <v>490</v>
      </c>
      <c r="N47" s="1245" t="s">
        <v>490</v>
      </c>
      <c r="O47" s="1244" t="s">
        <v>490</v>
      </c>
      <c r="P47" s="1203"/>
      <c r="Q47" s="1203"/>
      <c r="R47" s="1203"/>
      <c r="S47" s="1203"/>
      <c r="T47" s="1203"/>
      <c r="U47" s="1203"/>
    </row>
    <row r="48" spans="1:21" ht="30.75" customHeight="1" x14ac:dyDescent="0.15">
      <c r="A48" s="1203"/>
      <c r="B48" s="1256"/>
      <c r="C48" s="1255"/>
      <c r="D48" s="1254"/>
      <c r="E48" s="1248" t="s">
        <v>591</v>
      </c>
      <c r="F48" s="1248"/>
      <c r="G48" s="1248"/>
      <c r="H48" s="1248"/>
      <c r="I48" s="1248"/>
      <c r="J48" s="1247"/>
      <c r="K48" s="1246">
        <v>1779</v>
      </c>
      <c r="L48" s="1245">
        <v>1385</v>
      </c>
      <c r="M48" s="1245">
        <v>1486</v>
      </c>
      <c r="N48" s="1245">
        <v>1454</v>
      </c>
      <c r="O48" s="1244">
        <v>1041</v>
      </c>
      <c r="P48" s="1203"/>
      <c r="Q48" s="1203"/>
      <c r="R48" s="1203"/>
      <c r="S48" s="1203"/>
      <c r="T48" s="1203"/>
      <c r="U48" s="1203"/>
    </row>
    <row r="49" spans="1:21" ht="30.75" customHeight="1" x14ac:dyDescent="0.15">
      <c r="A49" s="1203"/>
      <c r="B49" s="1256"/>
      <c r="C49" s="1255"/>
      <c r="D49" s="1254"/>
      <c r="E49" s="1248" t="s">
        <v>590</v>
      </c>
      <c r="F49" s="1248"/>
      <c r="G49" s="1248"/>
      <c r="H49" s="1248"/>
      <c r="I49" s="1248"/>
      <c r="J49" s="1247"/>
      <c r="K49" s="1246">
        <v>83</v>
      </c>
      <c r="L49" s="1245">
        <v>76</v>
      </c>
      <c r="M49" s="1245">
        <v>65</v>
      </c>
      <c r="N49" s="1245">
        <v>56</v>
      </c>
      <c r="O49" s="1244">
        <v>29</v>
      </c>
      <c r="P49" s="1203"/>
      <c r="Q49" s="1203"/>
      <c r="R49" s="1203"/>
      <c r="S49" s="1203"/>
      <c r="T49" s="1203"/>
      <c r="U49" s="1203"/>
    </row>
    <row r="50" spans="1:21" ht="30.75" customHeight="1" x14ac:dyDescent="0.15">
      <c r="A50" s="1203"/>
      <c r="B50" s="1256"/>
      <c r="C50" s="1255"/>
      <c r="D50" s="1254"/>
      <c r="E50" s="1248" t="s">
        <v>589</v>
      </c>
      <c r="F50" s="1248"/>
      <c r="G50" s="1248"/>
      <c r="H50" s="1248"/>
      <c r="I50" s="1248"/>
      <c r="J50" s="1247"/>
      <c r="K50" s="1246">
        <v>178</v>
      </c>
      <c r="L50" s="1245">
        <v>177</v>
      </c>
      <c r="M50" s="1245">
        <v>109</v>
      </c>
      <c r="N50" s="1245">
        <v>125</v>
      </c>
      <c r="O50" s="1244">
        <v>96</v>
      </c>
      <c r="P50" s="1203"/>
      <c r="Q50" s="1203"/>
      <c r="R50" s="1203"/>
      <c r="S50" s="1203"/>
      <c r="T50" s="1203"/>
      <c r="U50" s="1203"/>
    </row>
    <row r="51" spans="1:21" ht="30.75" customHeight="1" x14ac:dyDescent="0.15">
      <c r="A51" s="1203"/>
      <c r="B51" s="1253"/>
      <c r="C51" s="1252"/>
      <c r="D51" s="1249"/>
      <c r="E51" s="1248" t="s">
        <v>38</v>
      </c>
      <c r="F51" s="1248"/>
      <c r="G51" s="1248"/>
      <c r="H51" s="1248"/>
      <c r="I51" s="1248"/>
      <c r="J51" s="1247"/>
      <c r="K51" s="1246" t="s">
        <v>490</v>
      </c>
      <c r="L51" s="1245" t="s">
        <v>490</v>
      </c>
      <c r="M51" s="1245" t="s">
        <v>490</v>
      </c>
      <c r="N51" s="1245" t="s">
        <v>490</v>
      </c>
      <c r="O51" s="1244" t="s">
        <v>490</v>
      </c>
      <c r="P51" s="1203"/>
      <c r="Q51" s="1203"/>
      <c r="R51" s="1203"/>
      <c r="S51" s="1203"/>
      <c r="T51" s="1203"/>
      <c r="U51" s="1203"/>
    </row>
    <row r="52" spans="1:21" ht="30.75" customHeight="1" x14ac:dyDescent="0.15">
      <c r="A52" s="1203"/>
      <c r="B52" s="1251" t="s">
        <v>588</v>
      </c>
      <c r="C52" s="1250"/>
      <c r="D52" s="1249"/>
      <c r="E52" s="1248" t="s">
        <v>587</v>
      </c>
      <c r="F52" s="1248"/>
      <c r="G52" s="1248"/>
      <c r="H52" s="1248"/>
      <c r="I52" s="1248"/>
      <c r="J52" s="1247"/>
      <c r="K52" s="1246">
        <v>5663</v>
      </c>
      <c r="L52" s="1245">
        <v>5535</v>
      </c>
      <c r="M52" s="1245">
        <v>5650</v>
      </c>
      <c r="N52" s="1245">
        <v>5396</v>
      </c>
      <c r="O52" s="1244">
        <v>5385</v>
      </c>
      <c r="P52" s="1203"/>
      <c r="Q52" s="1203"/>
      <c r="R52" s="1203"/>
      <c r="S52" s="1203"/>
      <c r="T52" s="1203"/>
      <c r="U52" s="1203"/>
    </row>
    <row r="53" spans="1:21" ht="30.75" customHeight="1" thickBot="1" x14ac:dyDescent="0.2">
      <c r="A53" s="1203"/>
      <c r="B53" s="1243" t="s">
        <v>18</v>
      </c>
      <c r="C53" s="1242"/>
      <c r="D53" s="1241"/>
      <c r="E53" s="1240" t="s">
        <v>586</v>
      </c>
      <c r="F53" s="1240"/>
      <c r="G53" s="1240"/>
      <c r="H53" s="1240"/>
      <c r="I53" s="1240"/>
      <c r="J53" s="1239"/>
      <c r="K53" s="1238">
        <v>-588</v>
      </c>
      <c r="L53" s="1237">
        <v>-765</v>
      </c>
      <c r="M53" s="1237">
        <v>-810</v>
      </c>
      <c r="N53" s="1237">
        <v>-545</v>
      </c>
      <c r="O53" s="1236">
        <v>-900</v>
      </c>
      <c r="P53" s="1203"/>
      <c r="Q53" s="1203"/>
      <c r="R53" s="1203"/>
      <c r="S53" s="1203"/>
      <c r="T53" s="1203"/>
      <c r="U53" s="1203"/>
    </row>
    <row r="54" spans="1:21" ht="24" customHeight="1" x14ac:dyDescent="0.15">
      <c r="A54" s="1203"/>
      <c r="B54" s="1204" t="s">
        <v>585</v>
      </c>
      <c r="C54" s="1203"/>
      <c r="D54" s="1203"/>
      <c r="E54" s="1203"/>
      <c r="F54" s="1203"/>
      <c r="G54" s="1203"/>
      <c r="H54" s="1203"/>
      <c r="I54" s="1203"/>
      <c r="J54" s="1203"/>
      <c r="K54" s="1203"/>
      <c r="L54" s="1203"/>
      <c r="M54" s="1203"/>
      <c r="N54" s="1203"/>
      <c r="O54" s="1203"/>
      <c r="P54" s="1203"/>
      <c r="Q54" s="1203"/>
      <c r="R54" s="1203"/>
      <c r="S54" s="1203"/>
      <c r="T54" s="1203"/>
      <c r="U54" s="1203"/>
    </row>
    <row r="55" spans="1:21" ht="24" customHeight="1" thickBot="1" x14ac:dyDescent="0.2">
      <c r="A55" s="1203"/>
      <c r="B55" s="1235" t="s">
        <v>584</v>
      </c>
      <c r="C55" s="1234"/>
      <c r="D55" s="1234"/>
      <c r="E55" s="1234"/>
      <c r="F55" s="1234"/>
      <c r="G55" s="1234"/>
      <c r="H55" s="1234"/>
      <c r="I55" s="1234"/>
      <c r="J55" s="1234"/>
      <c r="K55" s="1233"/>
      <c r="L55" s="1233"/>
      <c r="M55" s="1233"/>
      <c r="N55" s="1233"/>
      <c r="O55" s="1232" t="s">
        <v>583</v>
      </c>
      <c r="P55" s="1203"/>
      <c r="Q55" s="1203"/>
      <c r="R55" s="1203"/>
      <c r="S55" s="1203"/>
      <c r="T55" s="1203"/>
      <c r="U55" s="1203"/>
    </row>
    <row r="56" spans="1:21" ht="31.5" customHeight="1" thickBot="1" x14ac:dyDescent="0.2">
      <c r="A56" s="1203"/>
      <c r="B56" s="1231"/>
      <c r="C56" s="1230"/>
      <c r="D56" s="1230"/>
      <c r="E56" s="1229"/>
      <c r="F56" s="1229"/>
      <c r="G56" s="1229"/>
      <c r="H56" s="1229"/>
      <c r="I56" s="1229"/>
      <c r="J56" s="1228" t="s">
        <v>1</v>
      </c>
      <c r="K56" s="1227" t="s">
        <v>582</v>
      </c>
      <c r="L56" s="1226" t="s">
        <v>581</v>
      </c>
      <c r="M56" s="1226" t="s">
        <v>580</v>
      </c>
      <c r="N56" s="1226" t="s">
        <v>579</v>
      </c>
      <c r="O56" s="1225" t="s">
        <v>578</v>
      </c>
      <c r="P56" s="1203"/>
      <c r="Q56" s="1203"/>
      <c r="R56" s="1203"/>
      <c r="S56" s="1203"/>
      <c r="T56" s="1203"/>
      <c r="U56" s="1203"/>
    </row>
    <row r="57" spans="1:21" ht="31.5" customHeight="1" x14ac:dyDescent="0.15">
      <c r="B57" s="1224" t="s">
        <v>577</v>
      </c>
      <c r="C57" s="1223"/>
      <c r="D57" s="1222" t="s">
        <v>576</v>
      </c>
      <c r="E57" s="1221"/>
      <c r="F57" s="1221"/>
      <c r="G57" s="1221"/>
      <c r="H57" s="1221"/>
      <c r="I57" s="1221"/>
      <c r="J57" s="1220"/>
      <c r="K57" s="1219"/>
      <c r="L57" s="1218"/>
      <c r="M57" s="1218"/>
      <c r="N57" s="1218"/>
      <c r="O57" s="1217"/>
    </row>
    <row r="58" spans="1:21" ht="31.5" customHeight="1" thickBot="1" x14ac:dyDescent="0.2">
      <c r="B58" s="1216"/>
      <c r="C58" s="1215"/>
      <c r="D58" s="1214" t="s">
        <v>575</v>
      </c>
      <c r="E58" s="1213"/>
      <c r="F58" s="1213"/>
      <c r="G58" s="1213"/>
      <c r="H58" s="1213"/>
      <c r="I58" s="1213"/>
      <c r="J58" s="1212"/>
      <c r="K58" s="1211"/>
      <c r="L58" s="1210"/>
      <c r="M58" s="1210"/>
      <c r="N58" s="1210"/>
      <c r="O58" s="1209"/>
    </row>
    <row r="59" spans="1:21" ht="24" customHeight="1" x14ac:dyDescent="0.15">
      <c r="B59" s="1208"/>
      <c r="C59" s="1208"/>
      <c r="D59" s="1206" t="s">
        <v>574</v>
      </c>
      <c r="E59" s="1205"/>
      <c r="F59" s="1205"/>
      <c r="G59" s="1205"/>
      <c r="H59" s="1205"/>
      <c r="I59" s="1205"/>
      <c r="J59" s="1205"/>
      <c r="K59" s="1205"/>
      <c r="L59" s="1205"/>
      <c r="M59" s="1205"/>
      <c r="N59" s="1205"/>
      <c r="O59" s="1205"/>
    </row>
    <row r="60" spans="1:21" ht="24" customHeight="1" x14ac:dyDescent="0.15">
      <c r="B60" s="1207"/>
      <c r="C60" s="1207"/>
      <c r="D60" s="1206" t="s">
        <v>573</v>
      </c>
      <c r="E60" s="1205"/>
      <c r="F60" s="1205"/>
      <c r="G60" s="1205"/>
      <c r="H60" s="1205"/>
      <c r="I60" s="1205"/>
      <c r="J60" s="1205"/>
      <c r="K60" s="1205"/>
      <c r="L60" s="1205"/>
      <c r="M60" s="1205"/>
      <c r="N60" s="1205"/>
      <c r="O60" s="1205"/>
    </row>
    <row r="61" spans="1:21" ht="24" customHeight="1" x14ac:dyDescent="0.15">
      <c r="A61" s="1203"/>
      <c r="B61" s="1204"/>
      <c r="C61" s="1203"/>
      <c r="D61" s="1203"/>
      <c r="E61" s="1203"/>
      <c r="F61" s="1203"/>
      <c r="G61" s="1203"/>
      <c r="H61" s="1203"/>
      <c r="I61" s="1203"/>
      <c r="J61" s="1203"/>
      <c r="K61" s="1203"/>
      <c r="L61" s="1203"/>
      <c r="M61" s="1203"/>
      <c r="N61" s="1203"/>
      <c r="O61" s="1203"/>
      <c r="P61" s="1203"/>
      <c r="Q61" s="1203"/>
      <c r="R61" s="1203"/>
      <c r="S61" s="1203"/>
      <c r="T61" s="1203"/>
      <c r="U61" s="1203"/>
    </row>
    <row r="62" spans="1:21" ht="24" customHeight="1" x14ac:dyDescent="0.15">
      <c r="A62" s="1203"/>
      <c r="B62" s="1204"/>
      <c r="C62" s="1203"/>
      <c r="D62" s="1203"/>
      <c r="E62" s="1203"/>
      <c r="F62" s="1203"/>
      <c r="G62" s="1203"/>
      <c r="H62" s="1203"/>
      <c r="I62" s="1203"/>
      <c r="J62" s="1203"/>
      <c r="K62" s="1203"/>
      <c r="L62" s="1203"/>
      <c r="M62" s="1203"/>
      <c r="N62" s="1203"/>
      <c r="O62" s="1203"/>
      <c r="P62" s="1203"/>
      <c r="Q62" s="1203"/>
      <c r="R62" s="1203"/>
      <c r="S62" s="1203"/>
      <c r="T62" s="1203"/>
      <c r="U62" s="1203"/>
    </row>
  </sheetData>
  <sheetProtection algorithmName="SHA-512" hashValue="KJUFskIDxmp9fCs5Gno97uPXScI/5z3Uk4P7QJeC0VxvoqG0Lmo00pqxPI5Cuxi3iESzcFcl+Isv9eH8nMjqiw==" saltValue="sOMGycCDmUYg3HLMp2wq6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3" customWidth="1"/>
    <col min="2" max="3" width="12.625" style="3" customWidth="1"/>
    <col min="4" max="4" width="11.625" style="3" customWidth="1"/>
    <col min="5" max="8" width="10.375" style="3" customWidth="1"/>
    <col min="9" max="13" width="16.375" style="3" customWidth="1"/>
    <col min="14" max="19" width="12.625" style="3" customWidth="1"/>
    <col min="20" max="16384" width="0" style="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4" t="s">
        <v>2</v>
      </c>
    </row>
    <row r="40" spans="2:13" ht="27.75" customHeight="1" thickBot="1" x14ac:dyDescent="0.2">
      <c r="B40" s="5" t="s">
        <v>3</v>
      </c>
      <c r="C40" s="6"/>
      <c r="D40" s="6"/>
      <c r="E40" s="7"/>
      <c r="F40" s="7"/>
      <c r="G40" s="7"/>
      <c r="H40" s="8" t="s">
        <v>1</v>
      </c>
      <c r="I40" s="9" t="s">
        <v>531</v>
      </c>
      <c r="J40" s="10" t="s">
        <v>532</v>
      </c>
      <c r="K40" s="10" t="s">
        <v>533</v>
      </c>
      <c r="L40" s="10" t="s">
        <v>534</v>
      </c>
      <c r="M40" s="11" t="s">
        <v>535</v>
      </c>
    </row>
    <row r="41" spans="2:13" ht="27.75" customHeight="1" x14ac:dyDescent="0.15">
      <c r="B41" s="1122" t="s">
        <v>4</v>
      </c>
      <c r="C41" s="1123"/>
      <c r="D41" s="12"/>
      <c r="E41" s="1124" t="s">
        <v>5</v>
      </c>
      <c r="F41" s="1124"/>
      <c r="G41" s="1124"/>
      <c r="H41" s="1125"/>
      <c r="I41" s="13">
        <v>34426</v>
      </c>
      <c r="J41" s="14">
        <v>34154</v>
      </c>
      <c r="K41" s="14">
        <v>34447</v>
      </c>
      <c r="L41" s="14">
        <v>35894</v>
      </c>
      <c r="M41" s="15">
        <v>36566</v>
      </c>
    </row>
    <row r="42" spans="2:13" ht="27.75" customHeight="1" x14ac:dyDescent="0.15">
      <c r="B42" s="1112"/>
      <c r="C42" s="1113"/>
      <c r="D42" s="16"/>
      <c r="E42" s="1116" t="s">
        <v>6</v>
      </c>
      <c r="F42" s="1116"/>
      <c r="G42" s="1116"/>
      <c r="H42" s="1117"/>
      <c r="I42" s="17">
        <v>11152</v>
      </c>
      <c r="J42" s="18">
        <v>10374</v>
      </c>
      <c r="K42" s="18">
        <v>8297</v>
      </c>
      <c r="L42" s="18">
        <v>7583</v>
      </c>
      <c r="M42" s="19">
        <v>7304</v>
      </c>
    </row>
    <row r="43" spans="2:13" ht="27.75" customHeight="1" x14ac:dyDescent="0.15">
      <c r="B43" s="1112"/>
      <c r="C43" s="1113"/>
      <c r="D43" s="16"/>
      <c r="E43" s="1116" t="s">
        <v>7</v>
      </c>
      <c r="F43" s="1116"/>
      <c r="G43" s="1116"/>
      <c r="H43" s="1117"/>
      <c r="I43" s="17">
        <v>17151</v>
      </c>
      <c r="J43" s="18">
        <v>15299</v>
      </c>
      <c r="K43" s="18">
        <v>11567</v>
      </c>
      <c r="L43" s="18">
        <v>10301</v>
      </c>
      <c r="M43" s="19">
        <v>9036</v>
      </c>
    </row>
    <row r="44" spans="2:13" ht="27.75" customHeight="1" x14ac:dyDescent="0.15">
      <c r="B44" s="1112"/>
      <c r="C44" s="1113"/>
      <c r="D44" s="16"/>
      <c r="E44" s="1116" t="s">
        <v>8</v>
      </c>
      <c r="F44" s="1116"/>
      <c r="G44" s="1116"/>
      <c r="H44" s="1117"/>
      <c r="I44" s="17">
        <v>244</v>
      </c>
      <c r="J44" s="18">
        <v>258</v>
      </c>
      <c r="K44" s="18">
        <v>1008</v>
      </c>
      <c r="L44" s="18">
        <v>3851</v>
      </c>
      <c r="M44" s="19">
        <v>3826</v>
      </c>
    </row>
    <row r="45" spans="2:13" ht="27.75" customHeight="1" x14ac:dyDescent="0.15">
      <c r="B45" s="1112"/>
      <c r="C45" s="1113"/>
      <c r="D45" s="16"/>
      <c r="E45" s="1116" t="s">
        <v>9</v>
      </c>
      <c r="F45" s="1116"/>
      <c r="G45" s="1116"/>
      <c r="H45" s="1117"/>
      <c r="I45" s="17">
        <v>9072</v>
      </c>
      <c r="J45" s="18">
        <v>9305</v>
      </c>
      <c r="K45" s="18">
        <v>9493</v>
      </c>
      <c r="L45" s="18">
        <v>9023</v>
      </c>
      <c r="M45" s="19">
        <v>8540</v>
      </c>
    </row>
    <row r="46" spans="2:13" ht="27.75" customHeight="1" x14ac:dyDescent="0.15">
      <c r="B46" s="1112"/>
      <c r="C46" s="1113"/>
      <c r="D46" s="20"/>
      <c r="E46" s="1116" t="s">
        <v>10</v>
      </c>
      <c r="F46" s="1116"/>
      <c r="G46" s="1116"/>
      <c r="H46" s="1117"/>
      <c r="I46" s="17">
        <v>266</v>
      </c>
      <c r="J46" s="18">
        <v>443</v>
      </c>
      <c r="K46" s="18">
        <v>990</v>
      </c>
      <c r="L46" s="18">
        <v>927</v>
      </c>
      <c r="M46" s="19">
        <v>870</v>
      </c>
    </row>
    <row r="47" spans="2:13" ht="27.75" customHeight="1" x14ac:dyDescent="0.15">
      <c r="B47" s="1112"/>
      <c r="C47" s="1113"/>
      <c r="D47" s="21"/>
      <c r="E47" s="1126" t="s">
        <v>11</v>
      </c>
      <c r="F47" s="1127"/>
      <c r="G47" s="1127"/>
      <c r="H47" s="1128"/>
      <c r="I47" s="17" t="s">
        <v>490</v>
      </c>
      <c r="J47" s="18" t="s">
        <v>490</v>
      </c>
      <c r="K47" s="18" t="s">
        <v>490</v>
      </c>
      <c r="L47" s="18" t="s">
        <v>490</v>
      </c>
      <c r="M47" s="19" t="s">
        <v>490</v>
      </c>
    </row>
    <row r="48" spans="2:13" ht="27.75" customHeight="1" x14ac:dyDescent="0.15">
      <c r="B48" s="1112"/>
      <c r="C48" s="1113"/>
      <c r="D48" s="16"/>
      <c r="E48" s="1116" t="s">
        <v>12</v>
      </c>
      <c r="F48" s="1116"/>
      <c r="G48" s="1116"/>
      <c r="H48" s="1117"/>
      <c r="I48" s="17" t="s">
        <v>490</v>
      </c>
      <c r="J48" s="18" t="s">
        <v>490</v>
      </c>
      <c r="K48" s="18" t="s">
        <v>490</v>
      </c>
      <c r="L48" s="18" t="s">
        <v>490</v>
      </c>
      <c r="M48" s="19" t="s">
        <v>490</v>
      </c>
    </row>
    <row r="49" spans="2:13" ht="27.75" customHeight="1" x14ac:dyDescent="0.15">
      <c r="B49" s="1114"/>
      <c r="C49" s="1115"/>
      <c r="D49" s="16"/>
      <c r="E49" s="1116" t="s">
        <v>13</v>
      </c>
      <c r="F49" s="1116"/>
      <c r="G49" s="1116"/>
      <c r="H49" s="1117"/>
      <c r="I49" s="17" t="s">
        <v>490</v>
      </c>
      <c r="J49" s="18" t="s">
        <v>490</v>
      </c>
      <c r="K49" s="18" t="s">
        <v>490</v>
      </c>
      <c r="L49" s="18" t="s">
        <v>490</v>
      </c>
      <c r="M49" s="19" t="s">
        <v>490</v>
      </c>
    </row>
    <row r="50" spans="2:13" ht="27.75" customHeight="1" x14ac:dyDescent="0.15">
      <c r="B50" s="1110" t="s">
        <v>14</v>
      </c>
      <c r="C50" s="1111"/>
      <c r="D50" s="22"/>
      <c r="E50" s="1116" t="s">
        <v>15</v>
      </c>
      <c r="F50" s="1116"/>
      <c r="G50" s="1116"/>
      <c r="H50" s="1117"/>
      <c r="I50" s="17">
        <v>14427</v>
      </c>
      <c r="J50" s="18">
        <v>14595</v>
      </c>
      <c r="K50" s="18">
        <v>14275</v>
      </c>
      <c r="L50" s="18">
        <v>12386</v>
      </c>
      <c r="M50" s="19">
        <v>10902</v>
      </c>
    </row>
    <row r="51" spans="2:13" ht="27.75" customHeight="1" x14ac:dyDescent="0.15">
      <c r="B51" s="1112"/>
      <c r="C51" s="1113"/>
      <c r="D51" s="16"/>
      <c r="E51" s="1116" t="s">
        <v>16</v>
      </c>
      <c r="F51" s="1116"/>
      <c r="G51" s="1116"/>
      <c r="H51" s="1117"/>
      <c r="I51" s="17">
        <v>16246</v>
      </c>
      <c r="J51" s="18">
        <v>17169</v>
      </c>
      <c r="K51" s="18">
        <v>17307</v>
      </c>
      <c r="L51" s="18">
        <v>16799</v>
      </c>
      <c r="M51" s="19">
        <v>15306</v>
      </c>
    </row>
    <row r="52" spans="2:13" ht="27.75" customHeight="1" x14ac:dyDescent="0.15">
      <c r="B52" s="1114"/>
      <c r="C52" s="1115"/>
      <c r="D52" s="16"/>
      <c r="E52" s="1116" t="s">
        <v>17</v>
      </c>
      <c r="F52" s="1116"/>
      <c r="G52" s="1116"/>
      <c r="H52" s="1117"/>
      <c r="I52" s="17">
        <v>36273</v>
      </c>
      <c r="J52" s="18">
        <v>34770</v>
      </c>
      <c r="K52" s="18">
        <v>33883</v>
      </c>
      <c r="L52" s="18">
        <v>34282</v>
      </c>
      <c r="M52" s="19">
        <v>33473</v>
      </c>
    </row>
    <row r="53" spans="2:13" ht="27.75" customHeight="1" thickBot="1" x14ac:dyDescent="0.2">
      <c r="B53" s="1118" t="s">
        <v>18</v>
      </c>
      <c r="C53" s="1119"/>
      <c r="D53" s="23"/>
      <c r="E53" s="1120" t="s">
        <v>19</v>
      </c>
      <c r="F53" s="1120"/>
      <c r="G53" s="1120"/>
      <c r="H53" s="1121"/>
      <c r="I53" s="24">
        <v>5366</v>
      </c>
      <c r="J53" s="25">
        <v>3299</v>
      </c>
      <c r="K53" s="25">
        <v>337</v>
      </c>
      <c r="L53" s="25">
        <v>4112</v>
      </c>
      <c r="M53" s="26">
        <v>6460</v>
      </c>
    </row>
    <row r="54" spans="2:13" ht="27.75" customHeight="1" x14ac:dyDescent="0.15">
      <c r="B54" s="27" t="s">
        <v>20</v>
      </c>
      <c r="C54" s="28"/>
      <c r="D54" s="28"/>
      <c r="E54" s="29"/>
      <c r="F54" s="29"/>
      <c r="G54" s="29"/>
      <c r="H54" s="29"/>
      <c r="I54" s="30"/>
      <c r="J54" s="30"/>
      <c r="K54" s="30"/>
      <c r="L54" s="30"/>
      <c r="M54" s="3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DgAMryfHfT4/pYFbITXn3CAuzUDPYPLfNkvfwV2DAABYYI10oaK8vWCEwUTEGeG6UGJ/e773i36ICTPbG2AqA==" saltValue="6q3P17hqfcsiMFX15Yip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31" t="s">
        <v>21</v>
      </c>
    </row>
    <row r="54" spans="2:8" ht="29.25" customHeight="1" thickBot="1" x14ac:dyDescent="0.25">
      <c r="B54" s="32" t="s">
        <v>0</v>
      </c>
      <c r="C54" s="33"/>
      <c r="D54" s="33"/>
      <c r="E54" s="34" t="s">
        <v>1</v>
      </c>
      <c r="F54" s="35" t="s">
        <v>533</v>
      </c>
      <c r="G54" s="35" t="s">
        <v>534</v>
      </c>
      <c r="H54" s="36" t="s">
        <v>535</v>
      </c>
    </row>
    <row r="55" spans="2:8" ht="52.5" customHeight="1" x14ac:dyDescent="0.15">
      <c r="B55" s="37"/>
      <c r="C55" s="1137" t="s">
        <v>22</v>
      </c>
      <c r="D55" s="1137"/>
      <c r="E55" s="1138"/>
      <c r="F55" s="38">
        <v>4271</v>
      </c>
      <c r="G55" s="38">
        <v>3888</v>
      </c>
      <c r="H55" s="39">
        <v>3648</v>
      </c>
    </row>
    <row r="56" spans="2:8" ht="52.5" customHeight="1" x14ac:dyDescent="0.15">
      <c r="B56" s="40"/>
      <c r="C56" s="1139" t="s">
        <v>23</v>
      </c>
      <c r="D56" s="1139"/>
      <c r="E56" s="1140"/>
      <c r="F56" s="41">
        <v>327</v>
      </c>
      <c r="G56" s="41">
        <v>327</v>
      </c>
      <c r="H56" s="42">
        <v>327</v>
      </c>
    </row>
    <row r="57" spans="2:8" ht="53.25" customHeight="1" x14ac:dyDescent="0.15">
      <c r="B57" s="40"/>
      <c r="C57" s="1141" t="s">
        <v>24</v>
      </c>
      <c r="D57" s="1141"/>
      <c r="E57" s="1142"/>
      <c r="F57" s="43">
        <v>9677</v>
      </c>
      <c r="G57" s="43">
        <v>8184</v>
      </c>
      <c r="H57" s="44">
        <v>7316</v>
      </c>
    </row>
    <row r="58" spans="2:8" ht="45.75" customHeight="1" x14ac:dyDescent="0.15">
      <c r="B58" s="45"/>
      <c r="C58" s="1129" t="s">
        <v>550</v>
      </c>
      <c r="D58" s="1130"/>
      <c r="E58" s="1131"/>
      <c r="F58" s="46">
        <v>2795</v>
      </c>
      <c r="G58" s="46">
        <v>1978</v>
      </c>
      <c r="H58" s="47">
        <v>1594</v>
      </c>
    </row>
    <row r="59" spans="2:8" ht="45.75" customHeight="1" x14ac:dyDescent="0.15">
      <c r="B59" s="45"/>
      <c r="C59" s="1129" t="s">
        <v>551</v>
      </c>
      <c r="D59" s="1130"/>
      <c r="E59" s="1131"/>
      <c r="F59" s="46">
        <v>1845</v>
      </c>
      <c r="G59" s="46">
        <v>1811</v>
      </c>
      <c r="H59" s="47">
        <v>1476</v>
      </c>
    </row>
    <row r="60" spans="2:8" ht="45.75" customHeight="1" x14ac:dyDescent="0.15">
      <c r="B60" s="45"/>
      <c r="C60" s="1129" t="s">
        <v>552</v>
      </c>
      <c r="D60" s="1130"/>
      <c r="E60" s="1131"/>
      <c r="F60" s="46">
        <v>1335</v>
      </c>
      <c r="G60" s="46">
        <v>1135</v>
      </c>
      <c r="H60" s="47">
        <v>1135</v>
      </c>
    </row>
    <row r="61" spans="2:8" ht="45.75" customHeight="1" x14ac:dyDescent="0.15">
      <c r="B61" s="45"/>
      <c r="C61" s="1129" t="s">
        <v>553</v>
      </c>
      <c r="D61" s="1130"/>
      <c r="E61" s="1131"/>
      <c r="F61" s="46">
        <v>807</v>
      </c>
      <c r="G61" s="46">
        <v>862</v>
      </c>
      <c r="H61" s="47">
        <v>825</v>
      </c>
    </row>
    <row r="62" spans="2:8" ht="45.75" customHeight="1" thickBot="1" x14ac:dyDescent="0.2">
      <c r="B62" s="48"/>
      <c r="C62" s="1132" t="s">
        <v>554</v>
      </c>
      <c r="D62" s="1133"/>
      <c r="E62" s="1134"/>
      <c r="F62" s="49">
        <v>802</v>
      </c>
      <c r="G62" s="49">
        <v>870</v>
      </c>
      <c r="H62" s="50">
        <v>725</v>
      </c>
    </row>
    <row r="63" spans="2:8" ht="52.5" customHeight="1" thickBot="1" x14ac:dyDescent="0.2">
      <c r="B63" s="51"/>
      <c r="C63" s="1135" t="s">
        <v>25</v>
      </c>
      <c r="D63" s="1135"/>
      <c r="E63" s="1136"/>
      <c r="F63" s="52">
        <v>14275</v>
      </c>
      <c r="G63" s="52">
        <v>12399</v>
      </c>
      <c r="H63" s="53">
        <v>11292</v>
      </c>
    </row>
    <row r="64" spans="2:8" ht="15" customHeight="1" x14ac:dyDescent="0.15"/>
  </sheetData>
  <sheetProtection algorithmName="SHA-512" hashValue="YTk7Dj3d2/mvZPPUKWNv6P+/4QYlEROWbYP6Iz31Hgd8Bf+mLOAA+jTDhuiJ+sRj1kHil4ATCFXox7eh5RIi0g==" saltValue="eyRG5LJE9+II5BRT602z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60" customWidth="1"/>
    <col min="2" max="8" width="13.375" style="60" customWidth="1"/>
    <col min="9" max="16384" width="11.125" style="60"/>
  </cols>
  <sheetData>
    <row r="1" spans="1:8" x14ac:dyDescent="0.15">
      <c r="A1" s="54"/>
      <c r="B1" s="55"/>
      <c r="C1" s="56"/>
      <c r="D1" s="57"/>
      <c r="E1" s="58"/>
      <c r="F1" s="58"/>
      <c r="G1" s="58"/>
      <c r="H1" s="59"/>
    </row>
    <row r="2" spans="1:8" x14ac:dyDescent="0.15">
      <c r="A2" s="61"/>
      <c r="B2" s="62"/>
      <c r="C2" s="63"/>
      <c r="D2" s="64" t="s">
        <v>26</v>
      </c>
      <c r="E2" s="65"/>
      <c r="F2" s="66" t="s">
        <v>528</v>
      </c>
      <c r="G2" s="67"/>
      <c r="H2" s="68"/>
    </row>
    <row r="3" spans="1:8" x14ac:dyDescent="0.15">
      <c r="A3" s="64" t="s">
        <v>521</v>
      </c>
      <c r="B3" s="69"/>
      <c r="C3" s="70"/>
      <c r="D3" s="71">
        <v>46737</v>
      </c>
      <c r="E3" s="72"/>
      <c r="F3" s="73">
        <v>39893</v>
      </c>
      <c r="G3" s="74"/>
      <c r="H3" s="75"/>
    </row>
    <row r="4" spans="1:8" x14ac:dyDescent="0.15">
      <c r="A4" s="76"/>
      <c r="B4" s="77"/>
      <c r="C4" s="78"/>
      <c r="D4" s="79">
        <v>28886</v>
      </c>
      <c r="E4" s="80"/>
      <c r="F4" s="81">
        <v>26170</v>
      </c>
      <c r="G4" s="82"/>
      <c r="H4" s="83"/>
    </row>
    <row r="5" spans="1:8" x14ac:dyDescent="0.15">
      <c r="A5" s="64" t="s">
        <v>523</v>
      </c>
      <c r="B5" s="69"/>
      <c r="C5" s="70"/>
      <c r="D5" s="71">
        <v>45091</v>
      </c>
      <c r="E5" s="72"/>
      <c r="F5" s="73">
        <v>41080</v>
      </c>
      <c r="G5" s="74"/>
      <c r="H5" s="75"/>
    </row>
    <row r="6" spans="1:8" x14ac:dyDescent="0.15">
      <c r="A6" s="76"/>
      <c r="B6" s="77"/>
      <c r="C6" s="78"/>
      <c r="D6" s="79">
        <v>23673</v>
      </c>
      <c r="E6" s="80"/>
      <c r="F6" s="81">
        <v>27265</v>
      </c>
      <c r="G6" s="82"/>
      <c r="H6" s="83"/>
    </row>
    <row r="7" spans="1:8" x14ac:dyDescent="0.15">
      <c r="A7" s="64" t="s">
        <v>524</v>
      </c>
      <c r="B7" s="69"/>
      <c r="C7" s="70"/>
      <c r="D7" s="71">
        <v>49803</v>
      </c>
      <c r="E7" s="72"/>
      <c r="F7" s="73">
        <v>33173</v>
      </c>
      <c r="G7" s="74"/>
      <c r="H7" s="75"/>
    </row>
    <row r="8" spans="1:8" x14ac:dyDescent="0.15">
      <c r="A8" s="76"/>
      <c r="B8" s="77"/>
      <c r="C8" s="78"/>
      <c r="D8" s="79">
        <v>25989</v>
      </c>
      <c r="E8" s="80"/>
      <c r="F8" s="81">
        <v>20353</v>
      </c>
      <c r="G8" s="82"/>
      <c r="H8" s="83"/>
    </row>
    <row r="9" spans="1:8" x14ac:dyDescent="0.15">
      <c r="A9" s="64" t="s">
        <v>525</v>
      </c>
      <c r="B9" s="69"/>
      <c r="C9" s="70"/>
      <c r="D9" s="71">
        <v>54007</v>
      </c>
      <c r="E9" s="72"/>
      <c r="F9" s="73">
        <v>37644</v>
      </c>
      <c r="G9" s="74"/>
      <c r="H9" s="75"/>
    </row>
    <row r="10" spans="1:8" x14ac:dyDescent="0.15">
      <c r="A10" s="76"/>
      <c r="B10" s="77"/>
      <c r="C10" s="78"/>
      <c r="D10" s="79">
        <v>27405</v>
      </c>
      <c r="E10" s="80"/>
      <c r="F10" s="81">
        <v>24939</v>
      </c>
      <c r="G10" s="82"/>
      <c r="H10" s="83"/>
    </row>
    <row r="11" spans="1:8" x14ac:dyDescent="0.15">
      <c r="A11" s="64" t="s">
        <v>526</v>
      </c>
      <c r="B11" s="69"/>
      <c r="C11" s="70"/>
      <c r="D11" s="71">
        <v>39439</v>
      </c>
      <c r="E11" s="72"/>
      <c r="F11" s="73">
        <v>39221</v>
      </c>
      <c r="G11" s="74"/>
      <c r="H11" s="75"/>
    </row>
    <row r="12" spans="1:8" x14ac:dyDescent="0.15">
      <c r="A12" s="76"/>
      <c r="B12" s="77"/>
      <c r="C12" s="84"/>
      <c r="D12" s="79">
        <v>26301</v>
      </c>
      <c r="E12" s="80"/>
      <c r="F12" s="81">
        <v>24821</v>
      </c>
      <c r="G12" s="82"/>
      <c r="H12" s="83"/>
    </row>
    <row r="13" spans="1:8" x14ac:dyDescent="0.15">
      <c r="A13" s="64"/>
      <c r="B13" s="69"/>
      <c r="C13" s="85"/>
      <c r="D13" s="86">
        <v>47015</v>
      </c>
      <c r="E13" s="87"/>
      <c r="F13" s="88">
        <v>38202</v>
      </c>
      <c r="G13" s="89"/>
      <c r="H13" s="75"/>
    </row>
    <row r="14" spans="1:8" x14ac:dyDescent="0.15">
      <c r="A14" s="76"/>
      <c r="B14" s="77"/>
      <c r="C14" s="78"/>
      <c r="D14" s="79">
        <v>26451</v>
      </c>
      <c r="E14" s="80"/>
      <c r="F14" s="81">
        <v>24710</v>
      </c>
      <c r="G14" s="82"/>
      <c r="H14" s="83"/>
    </row>
    <row r="17" spans="1:11" x14ac:dyDescent="0.15">
      <c r="A17" s="60" t="s">
        <v>27</v>
      </c>
    </row>
    <row r="18" spans="1:11" x14ac:dyDescent="0.15">
      <c r="A18" s="90"/>
      <c r="B18" s="90" t="e">
        <f>#REF!</f>
        <v>#REF!</v>
      </c>
      <c r="C18" s="90" t="e">
        <f>#REF!</f>
        <v>#REF!</v>
      </c>
      <c r="D18" s="90" t="e">
        <f>#REF!</f>
        <v>#REF!</v>
      </c>
      <c r="E18" s="90" t="e">
        <f>#REF!</f>
        <v>#REF!</v>
      </c>
      <c r="F18" s="90" t="e">
        <f>#REF!</f>
        <v>#REF!</v>
      </c>
    </row>
    <row r="19" spans="1:11" x14ac:dyDescent="0.15">
      <c r="A19" s="90" t="s">
        <v>28</v>
      </c>
      <c r="B19" s="90" t="e">
        <f>ROUND(VALUE(SUBSTITUTE(#REF!,"▲","-")),2)</f>
        <v>#REF!</v>
      </c>
      <c r="C19" s="90" t="e">
        <f>ROUND(VALUE(SUBSTITUTE(#REF!,"▲","-")),2)</f>
        <v>#REF!</v>
      </c>
      <c r="D19" s="90" t="e">
        <f>ROUND(VALUE(SUBSTITUTE(#REF!,"▲","-")),2)</f>
        <v>#REF!</v>
      </c>
      <c r="E19" s="90" t="e">
        <f>ROUND(VALUE(SUBSTITUTE(#REF!,"▲","-")),2)</f>
        <v>#REF!</v>
      </c>
      <c r="F19" s="90" t="e">
        <f>ROUND(VALUE(SUBSTITUTE(#REF!,"▲","-")),2)</f>
        <v>#REF!</v>
      </c>
    </row>
    <row r="20" spans="1:11" x14ac:dyDescent="0.15">
      <c r="A20" s="90" t="s">
        <v>29</v>
      </c>
      <c r="B20" s="90" t="e">
        <f>ROUND(VALUE(SUBSTITUTE(#REF!,"▲","-")),2)</f>
        <v>#REF!</v>
      </c>
      <c r="C20" s="90" t="e">
        <f>ROUND(VALUE(SUBSTITUTE(#REF!,"▲","-")),2)</f>
        <v>#REF!</v>
      </c>
      <c r="D20" s="90" t="e">
        <f>ROUND(VALUE(SUBSTITUTE(#REF!,"▲","-")),2)</f>
        <v>#REF!</v>
      </c>
      <c r="E20" s="90" t="e">
        <f>ROUND(VALUE(SUBSTITUTE(#REF!,"▲","-")),2)</f>
        <v>#REF!</v>
      </c>
      <c r="F20" s="90" t="e">
        <f>ROUND(VALUE(SUBSTITUTE(#REF!,"▲","-")),2)</f>
        <v>#REF!</v>
      </c>
    </row>
    <row r="21" spans="1:11" x14ac:dyDescent="0.15">
      <c r="A21" s="90" t="s">
        <v>30</v>
      </c>
      <c r="B21" s="90" t="e">
        <f>IF(ISNUMBER(VALUE(SUBSTITUTE(#REF!,"▲","-"))),ROUND(VALUE(SUBSTITUTE(#REF!,"▲","-")),2),NA())</f>
        <v>#N/A</v>
      </c>
      <c r="C21" s="90" t="e">
        <f>IF(ISNUMBER(VALUE(SUBSTITUTE(#REF!,"▲","-"))),ROUND(VALUE(SUBSTITUTE(#REF!,"▲","-")),2),NA())</f>
        <v>#N/A</v>
      </c>
      <c r="D21" s="90" t="e">
        <f>IF(ISNUMBER(VALUE(SUBSTITUTE(#REF!,"▲","-"))),ROUND(VALUE(SUBSTITUTE(#REF!,"▲","-")),2),NA())</f>
        <v>#N/A</v>
      </c>
      <c r="E21" s="90" t="e">
        <f>IF(ISNUMBER(VALUE(SUBSTITUTE(#REF!,"▲","-"))),ROUND(VALUE(SUBSTITUTE(#REF!,"▲","-")),2),NA())</f>
        <v>#N/A</v>
      </c>
      <c r="F21" s="90" t="e">
        <f>IF(ISNUMBER(VALUE(SUBSTITUTE(#REF!,"▲","-"))),ROUND(VALUE(SUBSTITUTE(#REF!,"▲","-")),2),NA())</f>
        <v>#N/A</v>
      </c>
    </row>
    <row r="24" spans="1:11" x14ac:dyDescent="0.15">
      <c r="A24" s="60" t="s">
        <v>31</v>
      </c>
    </row>
    <row r="25" spans="1:11" x14ac:dyDescent="0.15">
      <c r="A25" s="91"/>
      <c r="B25" s="91" t="e">
        <f>#REF!</f>
        <v>#REF!</v>
      </c>
      <c r="C25" s="91"/>
      <c r="D25" s="91" t="e">
        <f>#REF!</f>
        <v>#REF!</v>
      </c>
      <c r="E25" s="91"/>
      <c r="F25" s="91" t="e">
        <f>#REF!</f>
        <v>#REF!</v>
      </c>
      <c r="G25" s="91"/>
      <c r="H25" s="91" t="e">
        <f>#REF!</f>
        <v>#REF!</v>
      </c>
      <c r="I25" s="91"/>
      <c r="J25" s="91" t="e">
        <f>#REF!</f>
        <v>#REF!</v>
      </c>
      <c r="K25" s="91"/>
    </row>
    <row r="26" spans="1:11" x14ac:dyDescent="0.15">
      <c r="A26" s="91"/>
      <c r="B26" s="91" t="s">
        <v>32</v>
      </c>
      <c r="C26" s="91" t="s">
        <v>33</v>
      </c>
      <c r="D26" s="91" t="s">
        <v>32</v>
      </c>
      <c r="E26" s="91" t="s">
        <v>33</v>
      </c>
      <c r="F26" s="91" t="s">
        <v>32</v>
      </c>
      <c r="G26" s="91" t="s">
        <v>33</v>
      </c>
      <c r="H26" s="91" t="s">
        <v>32</v>
      </c>
      <c r="I26" s="91" t="s">
        <v>33</v>
      </c>
      <c r="J26" s="91" t="s">
        <v>32</v>
      </c>
      <c r="K26" s="91" t="s">
        <v>33</v>
      </c>
    </row>
    <row r="27" spans="1:11" x14ac:dyDescent="0.15">
      <c r="A27" s="91" t="e">
        <f>IF(#REF!="",NA(),#REF!)</f>
        <v>#REF!</v>
      </c>
      <c r="B27" s="91" t="e">
        <f>IF(ROUND(VALUE(SUBSTITUTE(#REF!,"▲", "-")), 2) &lt; 0, ABS(ROUND(VALUE(SUBSTITUTE(#REF!,"▲", "-")), 2)), NA())</f>
        <v>#REF!</v>
      </c>
      <c r="C27" s="91" t="e">
        <f>IF(ROUND(VALUE(SUBSTITUTE(#REF!,"▲", "-")), 2) &gt;= 0, ABS(ROUND(VALUE(SUBSTITUTE(#REF!,"▲", "-")), 2)), NA())</f>
        <v>#REF!</v>
      </c>
      <c r="D27" s="91" t="e">
        <f>IF(ROUND(VALUE(SUBSTITUTE(#REF!,"▲", "-")), 2) &lt; 0, ABS(ROUND(VALUE(SUBSTITUTE(#REF!,"▲", "-")), 2)), NA())</f>
        <v>#REF!</v>
      </c>
      <c r="E27" s="91" t="e">
        <f>IF(ROUND(VALUE(SUBSTITUTE(#REF!,"▲", "-")), 2) &gt;= 0, ABS(ROUND(VALUE(SUBSTITUTE(#REF!,"▲", "-")), 2)), NA())</f>
        <v>#REF!</v>
      </c>
      <c r="F27" s="91" t="e">
        <f>IF(ROUND(VALUE(SUBSTITUTE(#REF!,"▲", "-")), 2) &lt; 0, ABS(ROUND(VALUE(SUBSTITUTE(#REF!,"▲", "-")), 2)), NA())</f>
        <v>#REF!</v>
      </c>
      <c r="G27" s="91" t="e">
        <f>IF(ROUND(VALUE(SUBSTITUTE(#REF!,"▲", "-")), 2) &gt;= 0, ABS(ROUND(VALUE(SUBSTITUTE(#REF!,"▲", "-")), 2)), NA())</f>
        <v>#REF!</v>
      </c>
      <c r="H27" s="91" t="e">
        <f>IF(ROUND(VALUE(SUBSTITUTE(#REF!,"▲", "-")), 2) &lt; 0, ABS(ROUND(VALUE(SUBSTITUTE(#REF!,"▲", "-")), 2)), NA())</f>
        <v>#REF!</v>
      </c>
      <c r="I27" s="91" t="e">
        <f>IF(ROUND(VALUE(SUBSTITUTE(#REF!,"▲", "-")), 2) &gt;= 0, ABS(ROUND(VALUE(SUBSTITUTE(#REF!,"▲", "-")), 2)), NA())</f>
        <v>#REF!</v>
      </c>
      <c r="J27" s="91" t="e">
        <f>IF(ROUND(VALUE(SUBSTITUTE(#REF!,"▲", "-")), 2) &lt; 0, ABS(ROUND(VALUE(SUBSTITUTE(#REF!,"▲", "-")), 2)), NA())</f>
        <v>#REF!</v>
      </c>
      <c r="K27" s="91" t="e">
        <f>IF(ROUND(VALUE(SUBSTITUTE(#REF!,"▲", "-")), 2) &gt;= 0, ABS(ROUND(VALUE(SUBSTITUTE(#REF!,"▲", "-")), 2)), NA())</f>
        <v>#REF!</v>
      </c>
    </row>
    <row r="28" spans="1:11" x14ac:dyDescent="0.15">
      <c r="A28" s="91" t="e">
        <f>IF(#REF!="",NA(),#REF!)</f>
        <v>#REF!</v>
      </c>
      <c r="B28" s="91" t="e">
        <f>IF(ROUND(VALUE(SUBSTITUTE(#REF!,"▲", "-")), 2) &lt; 0, ABS(ROUND(VALUE(SUBSTITUTE(#REF!,"▲", "-")), 2)), NA())</f>
        <v>#REF!</v>
      </c>
      <c r="C28" s="91" t="e">
        <f>IF(ROUND(VALUE(SUBSTITUTE(#REF!,"▲", "-")), 2) &gt;= 0, ABS(ROUND(VALUE(SUBSTITUTE(#REF!,"▲", "-")), 2)), NA())</f>
        <v>#REF!</v>
      </c>
      <c r="D28" s="91" t="e">
        <f>IF(ROUND(VALUE(SUBSTITUTE(#REF!,"▲", "-")), 2) &lt; 0, ABS(ROUND(VALUE(SUBSTITUTE(#REF!,"▲", "-")), 2)), NA())</f>
        <v>#REF!</v>
      </c>
      <c r="E28" s="91" t="e">
        <f>IF(ROUND(VALUE(SUBSTITUTE(#REF!,"▲", "-")), 2) &gt;= 0, ABS(ROUND(VALUE(SUBSTITUTE(#REF!,"▲", "-")), 2)), NA())</f>
        <v>#REF!</v>
      </c>
      <c r="F28" s="91" t="e">
        <f>IF(ROUND(VALUE(SUBSTITUTE(#REF!,"▲", "-")), 2) &lt; 0, ABS(ROUND(VALUE(SUBSTITUTE(#REF!,"▲", "-")), 2)), NA())</f>
        <v>#REF!</v>
      </c>
      <c r="G28" s="91" t="e">
        <f>IF(ROUND(VALUE(SUBSTITUTE(#REF!,"▲", "-")), 2) &gt;= 0, ABS(ROUND(VALUE(SUBSTITUTE(#REF!,"▲", "-")), 2)), NA())</f>
        <v>#REF!</v>
      </c>
      <c r="H28" s="91" t="e">
        <f>IF(ROUND(VALUE(SUBSTITUTE(#REF!,"▲", "-")), 2) &lt; 0, ABS(ROUND(VALUE(SUBSTITUTE(#REF!,"▲", "-")), 2)), NA())</f>
        <v>#REF!</v>
      </c>
      <c r="I28" s="91" t="e">
        <f>IF(ROUND(VALUE(SUBSTITUTE(#REF!,"▲", "-")), 2) &gt;= 0, ABS(ROUND(VALUE(SUBSTITUTE(#REF!,"▲", "-")), 2)), NA())</f>
        <v>#REF!</v>
      </c>
      <c r="J28" s="91" t="e">
        <f>IF(ROUND(VALUE(SUBSTITUTE(#REF!,"▲", "-")), 2) &lt; 0, ABS(ROUND(VALUE(SUBSTITUTE(#REF!,"▲", "-")), 2)), NA())</f>
        <v>#REF!</v>
      </c>
      <c r="K28" s="91" t="e">
        <f>IF(ROUND(VALUE(SUBSTITUTE(#REF!,"▲", "-")), 2) &gt;= 0, ABS(ROUND(VALUE(SUBSTITUTE(#REF!,"▲", "-")), 2)), NA())</f>
        <v>#REF!</v>
      </c>
    </row>
    <row r="29" spans="1:11" x14ac:dyDescent="0.15">
      <c r="A29" s="91" t="e">
        <f>IF(#REF!="",NA(),#REF!)</f>
        <v>#REF!</v>
      </c>
      <c r="B29" s="91" t="e">
        <f>IF(ROUND(VALUE(SUBSTITUTE(#REF!,"▲", "-")), 2) &lt; 0, ABS(ROUND(VALUE(SUBSTITUTE(#REF!,"▲", "-")), 2)), NA())</f>
        <v>#REF!</v>
      </c>
      <c r="C29" s="91" t="e">
        <f>IF(ROUND(VALUE(SUBSTITUTE(#REF!,"▲", "-")), 2) &gt;= 0, ABS(ROUND(VALUE(SUBSTITUTE(#REF!,"▲", "-")), 2)), NA())</f>
        <v>#REF!</v>
      </c>
      <c r="D29" s="91" t="e">
        <f>IF(ROUND(VALUE(SUBSTITUTE(#REF!,"▲", "-")), 2) &lt; 0, ABS(ROUND(VALUE(SUBSTITUTE(#REF!,"▲", "-")), 2)), NA())</f>
        <v>#REF!</v>
      </c>
      <c r="E29" s="91" t="e">
        <f>IF(ROUND(VALUE(SUBSTITUTE(#REF!,"▲", "-")), 2) &gt;= 0, ABS(ROUND(VALUE(SUBSTITUTE(#REF!,"▲", "-")), 2)), NA())</f>
        <v>#REF!</v>
      </c>
      <c r="F29" s="91" t="e">
        <f>IF(ROUND(VALUE(SUBSTITUTE(#REF!,"▲", "-")), 2) &lt; 0, ABS(ROUND(VALUE(SUBSTITUTE(#REF!,"▲", "-")), 2)), NA())</f>
        <v>#REF!</v>
      </c>
      <c r="G29" s="91" t="e">
        <f>IF(ROUND(VALUE(SUBSTITUTE(#REF!,"▲", "-")), 2) &gt;= 0, ABS(ROUND(VALUE(SUBSTITUTE(#REF!,"▲", "-")), 2)), NA())</f>
        <v>#REF!</v>
      </c>
      <c r="H29" s="91" t="e">
        <f>IF(ROUND(VALUE(SUBSTITUTE(#REF!,"▲", "-")), 2) &lt; 0, ABS(ROUND(VALUE(SUBSTITUTE(#REF!,"▲", "-")), 2)), NA())</f>
        <v>#REF!</v>
      </c>
      <c r="I29" s="91" t="e">
        <f>IF(ROUND(VALUE(SUBSTITUTE(#REF!,"▲", "-")), 2) &gt;= 0, ABS(ROUND(VALUE(SUBSTITUTE(#REF!,"▲", "-")), 2)), NA())</f>
        <v>#REF!</v>
      </c>
      <c r="J29" s="91" t="e">
        <f>IF(ROUND(VALUE(SUBSTITUTE(#REF!,"▲", "-")), 2) &lt; 0, ABS(ROUND(VALUE(SUBSTITUTE(#REF!,"▲", "-")), 2)), NA())</f>
        <v>#REF!</v>
      </c>
      <c r="K29" s="91" t="e">
        <f>IF(ROUND(VALUE(SUBSTITUTE(#REF!,"▲", "-")), 2) &gt;= 0, ABS(ROUND(VALUE(SUBSTITUTE(#REF!,"▲", "-")), 2)), NA())</f>
        <v>#REF!</v>
      </c>
    </row>
    <row r="30" spans="1:11" x14ac:dyDescent="0.15">
      <c r="A30" s="91" t="e">
        <f>IF(#REF!="",NA(),#REF!)</f>
        <v>#REF!</v>
      </c>
      <c r="B30" s="91" t="e">
        <f>IF(ROUND(VALUE(SUBSTITUTE(#REF!,"▲", "-")), 2) &lt; 0, ABS(ROUND(VALUE(SUBSTITUTE(#REF!,"▲", "-")), 2)), NA())</f>
        <v>#REF!</v>
      </c>
      <c r="C30" s="91" t="e">
        <f>IF(ROUND(VALUE(SUBSTITUTE(#REF!,"▲", "-")), 2) &gt;= 0, ABS(ROUND(VALUE(SUBSTITUTE(#REF!,"▲", "-")), 2)), NA())</f>
        <v>#REF!</v>
      </c>
      <c r="D30" s="91" t="e">
        <f>IF(ROUND(VALUE(SUBSTITUTE(#REF!,"▲", "-")), 2) &lt; 0, ABS(ROUND(VALUE(SUBSTITUTE(#REF!,"▲", "-")), 2)), NA())</f>
        <v>#REF!</v>
      </c>
      <c r="E30" s="91" t="e">
        <f>IF(ROUND(VALUE(SUBSTITUTE(#REF!,"▲", "-")), 2) &gt;= 0, ABS(ROUND(VALUE(SUBSTITUTE(#REF!,"▲", "-")), 2)), NA())</f>
        <v>#REF!</v>
      </c>
      <c r="F30" s="91" t="e">
        <f>IF(ROUND(VALUE(SUBSTITUTE(#REF!,"▲", "-")), 2) &lt; 0, ABS(ROUND(VALUE(SUBSTITUTE(#REF!,"▲", "-")), 2)), NA())</f>
        <v>#REF!</v>
      </c>
      <c r="G30" s="91" t="e">
        <f>IF(ROUND(VALUE(SUBSTITUTE(#REF!,"▲", "-")), 2) &gt;= 0, ABS(ROUND(VALUE(SUBSTITUTE(#REF!,"▲", "-")), 2)), NA())</f>
        <v>#REF!</v>
      </c>
      <c r="H30" s="91" t="e">
        <f>IF(ROUND(VALUE(SUBSTITUTE(#REF!,"▲", "-")), 2) &lt; 0, ABS(ROUND(VALUE(SUBSTITUTE(#REF!,"▲", "-")), 2)), NA())</f>
        <v>#REF!</v>
      </c>
      <c r="I30" s="91" t="e">
        <f>IF(ROUND(VALUE(SUBSTITUTE(#REF!,"▲", "-")), 2) &gt;= 0, ABS(ROUND(VALUE(SUBSTITUTE(#REF!,"▲", "-")), 2)), NA())</f>
        <v>#REF!</v>
      </c>
      <c r="J30" s="91" t="e">
        <f>IF(ROUND(VALUE(SUBSTITUTE(#REF!,"▲", "-")), 2) &lt; 0, ABS(ROUND(VALUE(SUBSTITUTE(#REF!,"▲", "-")), 2)), NA())</f>
        <v>#REF!</v>
      </c>
      <c r="K30" s="91" t="e">
        <f>IF(ROUND(VALUE(SUBSTITUTE(#REF!,"▲", "-")), 2) &gt;= 0, ABS(ROUND(VALUE(SUBSTITUTE(#REF!,"▲", "-")), 2)), NA())</f>
        <v>#REF!</v>
      </c>
    </row>
    <row r="31" spans="1:11" x14ac:dyDescent="0.15">
      <c r="A31" s="91" t="e">
        <f>IF(#REF!="",NA(),#REF!)</f>
        <v>#REF!</v>
      </c>
      <c r="B31" s="91" t="e">
        <f>IF(ROUND(VALUE(SUBSTITUTE(#REF!,"▲", "-")), 2) &lt; 0, ABS(ROUND(VALUE(SUBSTITUTE(#REF!,"▲", "-")), 2)), NA())</f>
        <v>#REF!</v>
      </c>
      <c r="C31" s="91" t="e">
        <f>IF(ROUND(VALUE(SUBSTITUTE(#REF!,"▲", "-")), 2) &gt;= 0, ABS(ROUND(VALUE(SUBSTITUTE(#REF!,"▲", "-")), 2)), NA())</f>
        <v>#REF!</v>
      </c>
      <c r="D31" s="91" t="e">
        <f>IF(ROUND(VALUE(SUBSTITUTE(#REF!,"▲", "-")), 2) &lt; 0, ABS(ROUND(VALUE(SUBSTITUTE(#REF!,"▲", "-")), 2)), NA())</f>
        <v>#REF!</v>
      </c>
      <c r="E31" s="91" t="e">
        <f>IF(ROUND(VALUE(SUBSTITUTE(#REF!,"▲", "-")), 2) &gt;= 0, ABS(ROUND(VALUE(SUBSTITUTE(#REF!,"▲", "-")), 2)), NA())</f>
        <v>#REF!</v>
      </c>
      <c r="F31" s="91" t="e">
        <f>IF(ROUND(VALUE(SUBSTITUTE(#REF!,"▲", "-")), 2) &lt; 0, ABS(ROUND(VALUE(SUBSTITUTE(#REF!,"▲", "-")), 2)), NA())</f>
        <v>#REF!</v>
      </c>
      <c r="G31" s="91" t="e">
        <f>IF(ROUND(VALUE(SUBSTITUTE(#REF!,"▲", "-")), 2) &gt;= 0, ABS(ROUND(VALUE(SUBSTITUTE(#REF!,"▲", "-")), 2)), NA())</f>
        <v>#REF!</v>
      </c>
      <c r="H31" s="91" t="e">
        <f>IF(ROUND(VALUE(SUBSTITUTE(#REF!,"▲", "-")), 2) &lt; 0, ABS(ROUND(VALUE(SUBSTITUTE(#REF!,"▲", "-")), 2)), NA())</f>
        <v>#REF!</v>
      </c>
      <c r="I31" s="91" t="e">
        <f>IF(ROUND(VALUE(SUBSTITUTE(#REF!,"▲", "-")), 2) &gt;= 0, ABS(ROUND(VALUE(SUBSTITUTE(#REF!,"▲", "-")), 2)), NA())</f>
        <v>#REF!</v>
      </c>
      <c r="J31" s="91" t="e">
        <f>IF(ROUND(VALUE(SUBSTITUTE(#REF!,"▲", "-")), 2) &lt; 0, ABS(ROUND(VALUE(SUBSTITUTE(#REF!,"▲", "-")), 2)), NA())</f>
        <v>#REF!</v>
      </c>
      <c r="K31" s="91" t="e">
        <f>IF(ROUND(VALUE(SUBSTITUTE(#REF!,"▲", "-")), 2) &gt;= 0, ABS(ROUND(VALUE(SUBSTITUTE(#REF!,"▲", "-")), 2)), NA())</f>
        <v>#REF!</v>
      </c>
    </row>
    <row r="32" spans="1:11" x14ac:dyDescent="0.15">
      <c r="A32" s="91" t="e">
        <f>IF(#REF!="",NA(),#REF!)</f>
        <v>#REF!</v>
      </c>
      <c r="B32" s="91" t="e">
        <f>IF(ROUND(VALUE(SUBSTITUTE(#REF!,"▲", "-")), 2) &lt; 0, ABS(ROUND(VALUE(SUBSTITUTE(#REF!,"▲", "-")), 2)), NA())</f>
        <v>#REF!</v>
      </c>
      <c r="C32" s="91" t="e">
        <f>IF(ROUND(VALUE(SUBSTITUTE(#REF!,"▲", "-")), 2) &gt;= 0, ABS(ROUND(VALUE(SUBSTITUTE(#REF!,"▲", "-")), 2)), NA())</f>
        <v>#REF!</v>
      </c>
      <c r="D32" s="91" t="e">
        <f>IF(ROUND(VALUE(SUBSTITUTE(#REF!,"▲", "-")), 2) &lt; 0, ABS(ROUND(VALUE(SUBSTITUTE(#REF!,"▲", "-")), 2)), NA())</f>
        <v>#REF!</v>
      </c>
      <c r="E32" s="91" t="e">
        <f>IF(ROUND(VALUE(SUBSTITUTE(#REF!,"▲", "-")), 2) &gt;= 0, ABS(ROUND(VALUE(SUBSTITUTE(#REF!,"▲", "-")), 2)), NA())</f>
        <v>#REF!</v>
      </c>
      <c r="F32" s="91" t="e">
        <f>IF(ROUND(VALUE(SUBSTITUTE(#REF!,"▲", "-")), 2) &lt; 0, ABS(ROUND(VALUE(SUBSTITUTE(#REF!,"▲", "-")), 2)), NA())</f>
        <v>#REF!</v>
      </c>
      <c r="G32" s="91" t="e">
        <f>IF(ROUND(VALUE(SUBSTITUTE(#REF!,"▲", "-")), 2) &gt;= 0, ABS(ROUND(VALUE(SUBSTITUTE(#REF!,"▲", "-")), 2)), NA())</f>
        <v>#REF!</v>
      </c>
      <c r="H32" s="91" t="e">
        <f>IF(ROUND(VALUE(SUBSTITUTE(#REF!,"▲", "-")), 2) &lt; 0, ABS(ROUND(VALUE(SUBSTITUTE(#REF!,"▲", "-")), 2)), NA())</f>
        <v>#REF!</v>
      </c>
      <c r="I32" s="91" t="e">
        <f>IF(ROUND(VALUE(SUBSTITUTE(#REF!,"▲", "-")), 2) &gt;= 0, ABS(ROUND(VALUE(SUBSTITUTE(#REF!,"▲", "-")), 2)), NA())</f>
        <v>#REF!</v>
      </c>
      <c r="J32" s="91" t="e">
        <f>IF(ROUND(VALUE(SUBSTITUTE(#REF!,"▲", "-")), 2) &lt; 0, ABS(ROUND(VALUE(SUBSTITUTE(#REF!,"▲", "-")), 2)), NA())</f>
        <v>#REF!</v>
      </c>
      <c r="K32" s="91" t="e">
        <f>IF(ROUND(VALUE(SUBSTITUTE(#REF!,"▲", "-")), 2) &gt;= 0, ABS(ROUND(VALUE(SUBSTITUTE(#REF!,"▲", "-")), 2)), NA())</f>
        <v>#REF!</v>
      </c>
    </row>
    <row r="33" spans="1:16" x14ac:dyDescent="0.15">
      <c r="A33" s="91" t="e">
        <f>IF(#REF!="",NA(),#REF!)</f>
        <v>#REF!</v>
      </c>
      <c r="B33" s="91" t="e">
        <f>IF(ROUND(VALUE(SUBSTITUTE(#REF!,"▲", "-")), 2) &lt; 0, ABS(ROUND(VALUE(SUBSTITUTE(#REF!,"▲", "-")), 2)), NA())</f>
        <v>#REF!</v>
      </c>
      <c r="C33" s="91" t="e">
        <f>IF(ROUND(VALUE(SUBSTITUTE(#REF!,"▲", "-")), 2) &gt;= 0, ABS(ROUND(VALUE(SUBSTITUTE(#REF!,"▲", "-")), 2)), NA())</f>
        <v>#REF!</v>
      </c>
      <c r="D33" s="91" t="e">
        <f>IF(ROUND(VALUE(SUBSTITUTE(#REF!,"▲", "-")), 2) &lt; 0, ABS(ROUND(VALUE(SUBSTITUTE(#REF!,"▲", "-")), 2)), NA())</f>
        <v>#REF!</v>
      </c>
      <c r="E33" s="91" t="e">
        <f>IF(ROUND(VALUE(SUBSTITUTE(#REF!,"▲", "-")), 2) &gt;= 0, ABS(ROUND(VALUE(SUBSTITUTE(#REF!,"▲", "-")), 2)), NA())</f>
        <v>#REF!</v>
      </c>
      <c r="F33" s="91" t="e">
        <f>IF(ROUND(VALUE(SUBSTITUTE(#REF!,"▲", "-")), 2) &lt; 0, ABS(ROUND(VALUE(SUBSTITUTE(#REF!,"▲", "-")), 2)), NA())</f>
        <v>#REF!</v>
      </c>
      <c r="G33" s="91" t="e">
        <f>IF(ROUND(VALUE(SUBSTITUTE(#REF!,"▲", "-")), 2) &gt;= 0, ABS(ROUND(VALUE(SUBSTITUTE(#REF!,"▲", "-")), 2)), NA())</f>
        <v>#REF!</v>
      </c>
      <c r="H33" s="91" t="e">
        <f>IF(ROUND(VALUE(SUBSTITUTE(#REF!,"▲", "-")), 2) &lt; 0, ABS(ROUND(VALUE(SUBSTITUTE(#REF!,"▲", "-")), 2)), NA())</f>
        <v>#REF!</v>
      </c>
      <c r="I33" s="91" t="e">
        <f>IF(ROUND(VALUE(SUBSTITUTE(#REF!,"▲", "-")), 2) &gt;= 0, ABS(ROUND(VALUE(SUBSTITUTE(#REF!,"▲", "-")), 2)), NA())</f>
        <v>#REF!</v>
      </c>
      <c r="J33" s="91" t="e">
        <f>IF(ROUND(VALUE(SUBSTITUTE(#REF!,"▲", "-")), 2) &lt; 0, ABS(ROUND(VALUE(SUBSTITUTE(#REF!,"▲", "-")), 2)), NA())</f>
        <v>#REF!</v>
      </c>
      <c r="K33" s="91" t="e">
        <f>IF(ROUND(VALUE(SUBSTITUTE(#REF!,"▲", "-")), 2) &gt;= 0, ABS(ROUND(VALUE(SUBSTITUTE(#REF!,"▲", "-")), 2)), NA())</f>
        <v>#REF!</v>
      </c>
    </row>
    <row r="34" spans="1:16" x14ac:dyDescent="0.15">
      <c r="A34" s="91" t="e">
        <f>IF(#REF!="",NA(),#REF!)</f>
        <v>#REF!</v>
      </c>
      <c r="B34" s="91" t="e">
        <f>IF(ROUND(VALUE(SUBSTITUTE(#REF!,"▲", "-")), 2) &lt; 0, ABS(ROUND(VALUE(SUBSTITUTE(#REF!,"▲", "-")), 2)), NA())</f>
        <v>#REF!</v>
      </c>
      <c r="C34" s="91" t="e">
        <f>IF(ROUND(VALUE(SUBSTITUTE(#REF!,"▲", "-")), 2) &gt;= 0, ABS(ROUND(VALUE(SUBSTITUTE(#REF!,"▲", "-")), 2)), NA())</f>
        <v>#REF!</v>
      </c>
      <c r="D34" s="91" t="e">
        <f>IF(ROUND(VALUE(SUBSTITUTE(#REF!,"▲", "-")), 2) &lt; 0, ABS(ROUND(VALUE(SUBSTITUTE(#REF!,"▲", "-")), 2)), NA())</f>
        <v>#REF!</v>
      </c>
      <c r="E34" s="91" t="e">
        <f>IF(ROUND(VALUE(SUBSTITUTE(#REF!,"▲", "-")), 2) &gt;= 0, ABS(ROUND(VALUE(SUBSTITUTE(#REF!,"▲", "-")), 2)), NA())</f>
        <v>#REF!</v>
      </c>
      <c r="F34" s="91" t="e">
        <f>IF(ROUND(VALUE(SUBSTITUTE(#REF!,"▲", "-")), 2) &lt; 0, ABS(ROUND(VALUE(SUBSTITUTE(#REF!,"▲", "-")), 2)), NA())</f>
        <v>#REF!</v>
      </c>
      <c r="G34" s="91" t="e">
        <f>IF(ROUND(VALUE(SUBSTITUTE(#REF!,"▲", "-")), 2) &gt;= 0, ABS(ROUND(VALUE(SUBSTITUTE(#REF!,"▲", "-")), 2)), NA())</f>
        <v>#REF!</v>
      </c>
      <c r="H34" s="91" t="e">
        <f>IF(ROUND(VALUE(SUBSTITUTE(#REF!,"▲", "-")), 2) &lt; 0, ABS(ROUND(VALUE(SUBSTITUTE(#REF!,"▲", "-")), 2)), NA())</f>
        <v>#REF!</v>
      </c>
      <c r="I34" s="91" t="e">
        <f>IF(ROUND(VALUE(SUBSTITUTE(#REF!,"▲", "-")), 2) &gt;= 0, ABS(ROUND(VALUE(SUBSTITUTE(#REF!,"▲", "-")), 2)), NA())</f>
        <v>#REF!</v>
      </c>
      <c r="J34" s="91" t="e">
        <f>IF(ROUND(VALUE(SUBSTITUTE(#REF!,"▲", "-")), 2) &lt; 0, ABS(ROUND(VALUE(SUBSTITUTE(#REF!,"▲", "-")), 2)), NA())</f>
        <v>#REF!</v>
      </c>
      <c r="K34" s="91" t="e">
        <f>IF(ROUND(VALUE(SUBSTITUTE(#REF!,"▲", "-")), 2) &gt;= 0, ABS(ROUND(VALUE(SUBSTITUTE(#REF!,"▲", "-")), 2)), NA())</f>
        <v>#REF!</v>
      </c>
    </row>
    <row r="35" spans="1:16" x14ac:dyDescent="0.15">
      <c r="A35" s="91" t="e">
        <f>IF(#REF!="",NA(),#REF!)</f>
        <v>#REF!</v>
      </c>
      <c r="B35" s="91" t="e">
        <f>IF(ROUND(VALUE(SUBSTITUTE(#REF!,"▲", "-")), 2) &lt; 0, ABS(ROUND(VALUE(SUBSTITUTE(#REF!,"▲", "-")), 2)), NA())</f>
        <v>#REF!</v>
      </c>
      <c r="C35" s="91" t="e">
        <f>IF(ROUND(VALUE(SUBSTITUTE(#REF!,"▲", "-")), 2) &gt;= 0, ABS(ROUND(VALUE(SUBSTITUTE(#REF!,"▲", "-")), 2)), NA())</f>
        <v>#REF!</v>
      </c>
      <c r="D35" s="91" t="e">
        <f>IF(ROUND(VALUE(SUBSTITUTE(#REF!,"▲", "-")), 2) &lt; 0, ABS(ROUND(VALUE(SUBSTITUTE(#REF!,"▲", "-")), 2)), NA())</f>
        <v>#REF!</v>
      </c>
      <c r="E35" s="91" t="e">
        <f>IF(ROUND(VALUE(SUBSTITUTE(#REF!,"▲", "-")), 2) &gt;= 0, ABS(ROUND(VALUE(SUBSTITUTE(#REF!,"▲", "-")), 2)), NA())</f>
        <v>#REF!</v>
      </c>
      <c r="F35" s="91" t="e">
        <f>IF(ROUND(VALUE(SUBSTITUTE(#REF!,"▲", "-")), 2) &lt; 0, ABS(ROUND(VALUE(SUBSTITUTE(#REF!,"▲", "-")), 2)), NA())</f>
        <v>#REF!</v>
      </c>
      <c r="G35" s="91" t="e">
        <f>IF(ROUND(VALUE(SUBSTITUTE(#REF!,"▲", "-")), 2) &gt;= 0, ABS(ROUND(VALUE(SUBSTITUTE(#REF!,"▲", "-")), 2)), NA())</f>
        <v>#REF!</v>
      </c>
      <c r="H35" s="91" t="e">
        <f>IF(ROUND(VALUE(SUBSTITUTE(#REF!,"▲", "-")), 2) &lt; 0, ABS(ROUND(VALUE(SUBSTITUTE(#REF!,"▲", "-")), 2)), NA())</f>
        <v>#REF!</v>
      </c>
      <c r="I35" s="91" t="e">
        <f>IF(ROUND(VALUE(SUBSTITUTE(#REF!,"▲", "-")), 2) &gt;= 0, ABS(ROUND(VALUE(SUBSTITUTE(#REF!,"▲", "-")), 2)), NA())</f>
        <v>#REF!</v>
      </c>
      <c r="J35" s="91" t="e">
        <f>IF(ROUND(VALUE(SUBSTITUTE(#REF!,"▲", "-")), 2) &lt; 0, ABS(ROUND(VALUE(SUBSTITUTE(#REF!,"▲", "-")), 2)), NA())</f>
        <v>#REF!</v>
      </c>
      <c r="K35" s="91" t="e">
        <f>IF(ROUND(VALUE(SUBSTITUTE(#REF!,"▲", "-")), 2) &gt;= 0, ABS(ROUND(VALUE(SUBSTITUTE(#REF!,"▲", "-")), 2)), NA())</f>
        <v>#REF!</v>
      </c>
    </row>
    <row r="36" spans="1:16" x14ac:dyDescent="0.15">
      <c r="A36" s="91" t="e">
        <f>IF(#REF!="",NA(),#REF!)</f>
        <v>#REF!</v>
      </c>
      <c r="B36" s="91" t="e">
        <f>IF(ROUND(VALUE(SUBSTITUTE(#REF!,"▲", "-")), 2) &lt; 0, ABS(ROUND(VALUE(SUBSTITUTE(#REF!,"▲", "-")), 2)), NA())</f>
        <v>#REF!</v>
      </c>
      <c r="C36" s="91" t="e">
        <f>IF(ROUND(VALUE(SUBSTITUTE(#REF!,"▲", "-")), 2) &gt;= 0, ABS(ROUND(VALUE(SUBSTITUTE(#REF!,"▲", "-")), 2)), NA())</f>
        <v>#REF!</v>
      </c>
      <c r="D36" s="91" t="e">
        <f>IF(ROUND(VALUE(SUBSTITUTE(#REF!,"▲", "-")), 2) &lt; 0, ABS(ROUND(VALUE(SUBSTITUTE(#REF!,"▲", "-")), 2)), NA())</f>
        <v>#REF!</v>
      </c>
      <c r="E36" s="91" t="e">
        <f>IF(ROUND(VALUE(SUBSTITUTE(#REF!,"▲", "-")), 2) &gt;= 0, ABS(ROUND(VALUE(SUBSTITUTE(#REF!,"▲", "-")), 2)), NA())</f>
        <v>#REF!</v>
      </c>
      <c r="F36" s="91" t="e">
        <f>IF(ROUND(VALUE(SUBSTITUTE(#REF!,"▲", "-")), 2) &lt; 0, ABS(ROUND(VALUE(SUBSTITUTE(#REF!,"▲", "-")), 2)), NA())</f>
        <v>#REF!</v>
      </c>
      <c r="G36" s="91" t="e">
        <f>IF(ROUND(VALUE(SUBSTITUTE(#REF!,"▲", "-")), 2) &gt;= 0, ABS(ROUND(VALUE(SUBSTITUTE(#REF!,"▲", "-")), 2)), NA())</f>
        <v>#REF!</v>
      </c>
      <c r="H36" s="91" t="e">
        <f>IF(ROUND(VALUE(SUBSTITUTE(#REF!,"▲", "-")), 2) &lt; 0, ABS(ROUND(VALUE(SUBSTITUTE(#REF!,"▲", "-")), 2)), NA())</f>
        <v>#REF!</v>
      </c>
      <c r="I36" s="91" t="e">
        <f>IF(ROUND(VALUE(SUBSTITUTE(#REF!,"▲", "-")), 2) &gt;= 0, ABS(ROUND(VALUE(SUBSTITUTE(#REF!,"▲", "-")), 2)), NA())</f>
        <v>#REF!</v>
      </c>
      <c r="J36" s="91" t="e">
        <f>IF(ROUND(VALUE(SUBSTITUTE(#REF!,"▲", "-")), 2) &lt; 0, ABS(ROUND(VALUE(SUBSTITUTE(#REF!,"▲", "-")), 2)), NA())</f>
        <v>#REF!</v>
      </c>
      <c r="K36" s="91" t="e">
        <f>IF(ROUND(VALUE(SUBSTITUTE(#REF!,"▲", "-")), 2) &gt;= 0, ABS(ROUND(VALUE(SUBSTITUTE(#REF!,"▲", "-")), 2)), NA())</f>
        <v>#REF!</v>
      </c>
    </row>
    <row r="39" spans="1:16" x14ac:dyDescent="0.15">
      <c r="A39" s="60" t="s">
        <v>34</v>
      </c>
    </row>
    <row r="40" spans="1:16" x14ac:dyDescent="0.15">
      <c r="A40" s="92"/>
      <c r="B40" s="92" t="e">
        <f>#REF!</f>
        <v>#REF!</v>
      </c>
      <c r="C40" s="92"/>
      <c r="D40" s="92"/>
      <c r="E40" s="92" t="e">
        <f>#REF!</f>
        <v>#REF!</v>
      </c>
      <c r="F40" s="92"/>
      <c r="G40" s="92"/>
      <c r="H40" s="92" t="e">
        <f>#REF!</f>
        <v>#REF!</v>
      </c>
      <c r="I40" s="92"/>
      <c r="J40" s="92"/>
      <c r="K40" s="92" t="e">
        <f>#REF!</f>
        <v>#REF!</v>
      </c>
      <c r="L40" s="92"/>
      <c r="M40" s="92"/>
      <c r="N40" s="92" t="e">
        <f>#REF!</f>
        <v>#REF!</v>
      </c>
      <c r="O40" s="92"/>
      <c r="P40" s="92"/>
    </row>
    <row r="41" spans="1:16" x14ac:dyDescent="0.15">
      <c r="A41" s="92"/>
      <c r="B41" s="92" t="s">
        <v>35</v>
      </c>
      <c r="C41" s="92"/>
      <c r="D41" s="92" t="s">
        <v>36</v>
      </c>
      <c r="E41" s="92" t="s">
        <v>35</v>
      </c>
      <c r="F41" s="92"/>
      <c r="G41" s="92" t="s">
        <v>36</v>
      </c>
      <c r="H41" s="92" t="s">
        <v>35</v>
      </c>
      <c r="I41" s="92"/>
      <c r="J41" s="92" t="s">
        <v>36</v>
      </c>
      <c r="K41" s="92" t="s">
        <v>35</v>
      </c>
      <c r="L41" s="92"/>
      <c r="M41" s="92" t="s">
        <v>36</v>
      </c>
      <c r="N41" s="92" t="s">
        <v>35</v>
      </c>
      <c r="O41" s="92"/>
      <c r="P41" s="92" t="s">
        <v>36</v>
      </c>
    </row>
    <row r="42" spans="1:16" x14ac:dyDescent="0.15">
      <c r="A42" s="92" t="s">
        <v>37</v>
      </c>
      <c r="B42" s="92"/>
      <c r="C42" s="92"/>
      <c r="D42" s="92" t="e">
        <f>#REF!</f>
        <v>#REF!</v>
      </c>
      <c r="E42" s="92"/>
      <c r="F42" s="92"/>
      <c r="G42" s="92" t="e">
        <f>#REF!</f>
        <v>#REF!</v>
      </c>
      <c r="H42" s="92"/>
      <c r="I42" s="92"/>
      <c r="J42" s="92" t="e">
        <f>#REF!</f>
        <v>#REF!</v>
      </c>
      <c r="K42" s="92"/>
      <c r="L42" s="92"/>
      <c r="M42" s="92" t="e">
        <f>#REF!</f>
        <v>#REF!</v>
      </c>
      <c r="N42" s="92"/>
      <c r="O42" s="92"/>
      <c r="P42" s="92" t="e">
        <f>#REF!</f>
        <v>#REF!</v>
      </c>
    </row>
    <row r="43" spans="1:16" x14ac:dyDescent="0.15">
      <c r="A43" s="92" t="s">
        <v>38</v>
      </c>
      <c r="B43" s="92" t="e">
        <f>#REF!</f>
        <v>#REF!</v>
      </c>
      <c r="C43" s="92"/>
      <c r="D43" s="92"/>
      <c r="E43" s="92" t="e">
        <f>#REF!</f>
        <v>#REF!</v>
      </c>
      <c r="F43" s="92"/>
      <c r="G43" s="92"/>
      <c r="H43" s="92" t="e">
        <f>#REF!</f>
        <v>#REF!</v>
      </c>
      <c r="I43" s="92"/>
      <c r="J43" s="92"/>
      <c r="K43" s="92" t="e">
        <f>#REF!</f>
        <v>#REF!</v>
      </c>
      <c r="L43" s="92"/>
      <c r="M43" s="92"/>
      <c r="N43" s="92" t="e">
        <f>#REF!</f>
        <v>#REF!</v>
      </c>
      <c r="O43" s="92"/>
      <c r="P43" s="92"/>
    </row>
    <row r="44" spans="1:16" x14ac:dyDescent="0.15">
      <c r="A44" s="92" t="s">
        <v>39</v>
      </c>
      <c r="B44" s="92" t="e">
        <f>#REF!</f>
        <v>#REF!</v>
      </c>
      <c r="C44" s="92"/>
      <c r="D44" s="92"/>
      <c r="E44" s="92" t="e">
        <f>#REF!</f>
        <v>#REF!</v>
      </c>
      <c r="F44" s="92"/>
      <c r="G44" s="92"/>
      <c r="H44" s="92" t="e">
        <f>#REF!</f>
        <v>#REF!</v>
      </c>
      <c r="I44" s="92"/>
      <c r="J44" s="92"/>
      <c r="K44" s="92" t="e">
        <f>#REF!</f>
        <v>#REF!</v>
      </c>
      <c r="L44" s="92"/>
      <c r="M44" s="92"/>
      <c r="N44" s="92" t="e">
        <f>#REF!</f>
        <v>#REF!</v>
      </c>
      <c r="O44" s="92"/>
      <c r="P44" s="92"/>
    </row>
    <row r="45" spans="1:16" x14ac:dyDescent="0.15">
      <c r="A45" s="92" t="s">
        <v>40</v>
      </c>
      <c r="B45" s="92" t="e">
        <f>#REF!</f>
        <v>#REF!</v>
      </c>
      <c r="C45" s="92"/>
      <c r="D45" s="92"/>
      <c r="E45" s="92" t="e">
        <f>#REF!</f>
        <v>#REF!</v>
      </c>
      <c r="F45" s="92"/>
      <c r="G45" s="92"/>
      <c r="H45" s="92" t="e">
        <f>#REF!</f>
        <v>#REF!</v>
      </c>
      <c r="I45" s="92"/>
      <c r="J45" s="92"/>
      <c r="K45" s="92" t="e">
        <f>#REF!</f>
        <v>#REF!</v>
      </c>
      <c r="L45" s="92"/>
      <c r="M45" s="92"/>
      <c r="N45" s="92" t="e">
        <f>#REF!</f>
        <v>#REF!</v>
      </c>
      <c r="O45" s="92"/>
      <c r="P45" s="92"/>
    </row>
    <row r="46" spans="1:16" x14ac:dyDescent="0.15">
      <c r="A46" s="92" t="s">
        <v>41</v>
      </c>
      <c r="B46" s="92" t="e">
        <f>#REF!</f>
        <v>#REF!</v>
      </c>
      <c r="C46" s="92"/>
      <c r="D46" s="92"/>
      <c r="E46" s="92" t="e">
        <f>#REF!</f>
        <v>#REF!</v>
      </c>
      <c r="F46" s="92"/>
      <c r="G46" s="92"/>
      <c r="H46" s="92" t="e">
        <f>#REF!</f>
        <v>#REF!</v>
      </c>
      <c r="I46" s="92"/>
      <c r="J46" s="92"/>
      <c r="K46" s="92" t="e">
        <f>#REF!</f>
        <v>#REF!</v>
      </c>
      <c r="L46" s="92"/>
      <c r="M46" s="92"/>
      <c r="N46" s="92" t="e">
        <f>#REF!</f>
        <v>#REF!</v>
      </c>
      <c r="O46" s="92"/>
      <c r="P46" s="92"/>
    </row>
    <row r="47" spans="1:16" x14ac:dyDescent="0.15">
      <c r="A47" s="92" t="s">
        <v>42</v>
      </c>
      <c r="B47" s="92" t="e">
        <f>#REF!</f>
        <v>#REF!</v>
      </c>
      <c r="C47" s="92"/>
      <c r="D47" s="92"/>
      <c r="E47" s="92" t="e">
        <f>#REF!</f>
        <v>#REF!</v>
      </c>
      <c r="F47" s="92"/>
      <c r="G47" s="92"/>
      <c r="H47" s="92" t="e">
        <f>#REF!</f>
        <v>#REF!</v>
      </c>
      <c r="I47" s="92"/>
      <c r="J47" s="92"/>
      <c r="K47" s="92" t="e">
        <f>#REF!</f>
        <v>#REF!</v>
      </c>
      <c r="L47" s="92"/>
      <c r="M47" s="92"/>
      <c r="N47" s="92" t="e">
        <f>#REF!</f>
        <v>#REF!</v>
      </c>
      <c r="O47" s="92"/>
      <c r="P47" s="92"/>
    </row>
    <row r="48" spans="1:16" x14ac:dyDescent="0.15">
      <c r="A48" s="92" t="s">
        <v>43</v>
      </c>
      <c r="B48" s="92" t="e">
        <f>#REF!</f>
        <v>#REF!</v>
      </c>
      <c r="C48" s="92"/>
      <c r="D48" s="92"/>
      <c r="E48" s="92" t="e">
        <f>#REF!</f>
        <v>#REF!</v>
      </c>
      <c r="F48" s="92"/>
      <c r="G48" s="92"/>
      <c r="H48" s="92" t="e">
        <f>#REF!</f>
        <v>#REF!</v>
      </c>
      <c r="I48" s="92"/>
      <c r="J48" s="92"/>
      <c r="K48" s="92" t="e">
        <f>#REF!</f>
        <v>#REF!</v>
      </c>
      <c r="L48" s="92"/>
      <c r="M48" s="92"/>
      <c r="N48" s="92" t="e">
        <f>#REF!</f>
        <v>#REF!</v>
      </c>
      <c r="O48" s="92"/>
      <c r="P48" s="92"/>
    </row>
    <row r="49" spans="1:16" x14ac:dyDescent="0.15">
      <c r="A49" s="92" t="s">
        <v>44</v>
      </c>
      <c r="B49" s="92" t="e">
        <f>#REF!</f>
        <v>#REF!</v>
      </c>
      <c r="C49" s="92"/>
      <c r="D49" s="92"/>
      <c r="E49" s="92" t="e">
        <f>#REF!</f>
        <v>#REF!</v>
      </c>
      <c r="F49" s="92"/>
      <c r="G49" s="92"/>
      <c r="H49" s="92" t="e">
        <f>#REF!</f>
        <v>#REF!</v>
      </c>
      <c r="I49" s="92"/>
      <c r="J49" s="92"/>
      <c r="K49" s="92" t="e">
        <f>#REF!</f>
        <v>#REF!</v>
      </c>
      <c r="L49" s="92"/>
      <c r="M49" s="92"/>
      <c r="N49" s="92" t="e">
        <f>#REF!</f>
        <v>#REF!</v>
      </c>
      <c r="O49" s="92"/>
      <c r="P49" s="92"/>
    </row>
    <row r="50" spans="1:16" x14ac:dyDescent="0.15">
      <c r="A50" s="92" t="s">
        <v>45</v>
      </c>
      <c r="B50" s="92" t="e">
        <f>NA()</f>
        <v>#N/A</v>
      </c>
      <c r="C50" s="92" t="e">
        <f>IF(ISNUMBER(#REF!),#REF!,NA())</f>
        <v>#N/A</v>
      </c>
      <c r="D50" s="92" t="e">
        <f>NA()</f>
        <v>#N/A</v>
      </c>
      <c r="E50" s="92" t="e">
        <f>NA()</f>
        <v>#N/A</v>
      </c>
      <c r="F50" s="92" t="e">
        <f>IF(ISNUMBER(#REF!),#REF!,NA())</f>
        <v>#N/A</v>
      </c>
      <c r="G50" s="92" t="e">
        <f>NA()</f>
        <v>#N/A</v>
      </c>
      <c r="H50" s="92" t="e">
        <f>NA()</f>
        <v>#N/A</v>
      </c>
      <c r="I50" s="92" t="e">
        <f>IF(ISNUMBER(#REF!),#REF!,NA())</f>
        <v>#N/A</v>
      </c>
      <c r="J50" s="92" t="e">
        <f>NA()</f>
        <v>#N/A</v>
      </c>
      <c r="K50" s="92" t="e">
        <f>NA()</f>
        <v>#N/A</v>
      </c>
      <c r="L50" s="92" t="e">
        <f>IF(ISNUMBER(#REF!),#REF!,NA())</f>
        <v>#N/A</v>
      </c>
      <c r="M50" s="92" t="e">
        <f>NA()</f>
        <v>#N/A</v>
      </c>
      <c r="N50" s="92" t="e">
        <f>NA()</f>
        <v>#N/A</v>
      </c>
      <c r="O50" s="92" t="e">
        <f>IF(ISNUMBER(#REF!),#REF!,NA())</f>
        <v>#N/A</v>
      </c>
      <c r="P50" s="92" t="e">
        <f>NA()</f>
        <v>#N/A</v>
      </c>
    </row>
    <row r="53" spans="1:16" x14ac:dyDescent="0.15">
      <c r="A53" s="60" t="s">
        <v>46</v>
      </c>
    </row>
    <row r="54" spans="1:16" x14ac:dyDescent="0.15">
      <c r="A54" s="91"/>
      <c r="B54" s="91" t="str">
        <f>'将来負担比率（分子）の構造'!I$40</f>
        <v>H28</v>
      </c>
      <c r="C54" s="91"/>
      <c r="D54" s="91"/>
      <c r="E54" s="91" t="str">
        <f>'将来負担比率（分子）の構造'!J$40</f>
        <v>H29</v>
      </c>
      <c r="F54" s="91"/>
      <c r="G54" s="91"/>
      <c r="H54" s="91" t="str">
        <f>'将来負担比率（分子）の構造'!K$40</f>
        <v>H30</v>
      </c>
      <c r="I54" s="91"/>
      <c r="J54" s="91"/>
      <c r="K54" s="91" t="str">
        <f>'将来負担比率（分子）の構造'!L$40</f>
        <v>R01</v>
      </c>
      <c r="L54" s="91"/>
      <c r="M54" s="91"/>
      <c r="N54" s="91" t="str">
        <f>'将来負担比率（分子）の構造'!M$40</f>
        <v>R02</v>
      </c>
      <c r="O54" s="91"/>
      <c r="P54" s="91"/>
    </row>
    <row r="55" spans="1:16" x14ac:dyDescent="0.15">
      <c r="A55" s="91"/>
      <c r="B55" s="91" t="s">
        <v>47</v>
      </c>
      <c r="C55" s="91"/>
      <c r="D55" s="91" t="s">
        <v>48</v>
      </c>
      <c r="E55" s="91" t="s">
        <v>47</v>
      </c>
      <c r="F55" s="91"/>
      <c r="G55" s="91" t="s">
        <v>48</v>
      </c>
      <c r="H55" s="91" t="s">
        <v>47</v>
      </c>
      <c r="I55" s="91"/>
      <c r="J55" s="91" t="s">
        <v>48</v>
      </c>
      <c r="K55" s="91" t="s">
        <v>47</v>
      </c>
      <c r="L55" s="91"/>
      <c r="M55" s="91" t="s">
        <v>48</v>
      </c>
      <c r="N55" s="91" t="s">
        <v>47</v>
      </c>
      <c r="O55" s="91"/>
      <c r="P55" s="91" t="s">
        <v>48</v>
      </c>
    </row>
    <row r="56" spans="1:16" x14ac:dyDescent="0.15">
      <c r="A56" s="91" t="s">
        <v>17</v>
      </c>
      <c r="B56" s="91"/>
      <c r="C56" s="91"/>
      <c r="D56" s="91">
        <f>'将来負担比率（分子）の構造'!I$52</f>
        <v>36273</v>
      </c>
      <c r="E56" s="91"/>
      <c r="F56" s="91"/>
      <c r="G56" s="91">
        <f>'将来負担比率（分子）の構造'!J$52</f>
        <v>34770</v>
      </c>
      <c r="H56" s="91"/>
      <c r="I56" s="91"/>
      <c r="J56" s="91">
        <f>'将来負担比率（分子）の構造'!K$52</f>
        <v>33883</v>
      </c>
      <c r="K56" s="91"/>
      <c r="L56" s="91"/>
      <c r="M56" s="91">
        <f>'将来負担比率（分子）の構造'!L$52</f>
        <v>34282</v>
      </c>
      <c r="N56" s="91"/>
      <c r="O56" s="91"/>
      <c r="P56" s="91">
        <f>'将来負担比率（分子）の構造'!M$52</f>
        <v>33473</v>
      </c>
    </row>
    <row r="57" spans="1:16" x14ac:dyDescent="0.15">
      <c r="A57" s="91" t="s">
        <v>16</v>
      </c>
      <c r="B57" s="91"/>
      <c r="C57" s="91"/>
      <c r="D57" s="91">
        <f>'将来負担比率（分子）の構造'!I$51</f>
        <v>16246</v>
      </c>
      <c r="E57" s="91"/>
      <c r="F57" s="91"/>
      <c r="G57" s="91">
        <f>'将来負担比率（分子）の構造'!J$51</f>
        <v>17169</v>
      </c>
      <c r="H57" s="91"/>
      <c r="I57" s="91"/>
      <c r="J57" s="91">
        <f>'将来負担比率（分子）の構造'!K$51</f>
        <v>17307</v>
      </c>
      <c r="K57" s="91"/>
      <c r="L57" s="91"/>
      <c r="M57" s="91">
        <f>'将来負担比率（分子）の構造'!L$51</f>
        <v>16799</v>
      </c>
      <c r="N57" s="91"/>
      <c r="O57" s="91"/>
      <c r="P57" s="91">
        <f>'将来負担比率（分子）の構造'!M$51</f>
        <v>15306</v>
      </c>
    </row>
    <row r="58" spans="1:16" x14ac:dyDescent="0.15">
      <c r="A58" s="91" t="s">
        <v>15</v>
      </c>
      <c r="B58" s="91"/>
      <c r="C58" s="91"/>
      <c r="D58" s="91">
        <f>'将来負担比率（分子）の構造'!I$50</f>
        <v>14427</v>
      </c>
      <c r="E58" s="91"/>
      <c r="F58" s="91"/>
      <c r="G58" s="91">
        <f>'将来負担比率（分子）の構造'!J$50</f>
        <v>14595</v>
      </c>
      <c r="H58" s="91"/>
      <c r="I58" s="91"/>
      <c r="J58" s="91">
        <f>'将来負担比率（分子）の構造'!K$50</f>
        <v>14275</v>
      </c>
      <c r="K58" s="91"/>
      <c r="L58" s="91"/>
      <c r="M58" s="91">
        <f>'将来負担比率（分子）の構造'!L$50</f>
        <v>12386</v>
      </c>
      <c r="N58" s="91"/>
      <c r="O58" s="91"/>
      <c r="P58" s="91">
        <f>'将来負担比率（分子）の構造'!M$50</f>
        <v>10902</v>
      </c>
    </row>
    <row r="59" spans="1:16" x14ac:dyDescent="0.15">
      <c r="A59" s="91" t="s">
        <v>13</v>
      </c>
      <c r="B59" s="91" t="str">
        <f>'将来負担比率（分子）の構造'!I$49</f>
        <v>-</v>
      </c>
      <c r="C59" s="91"/>
      <c r="D59" s="91"/>
      <c r="E59" s="91" t="str">
        <f>'将来負担比率（分子）の構造'!J$49</f>
        <v>-</v>
      </c>
      <c r="F59" s="91"/>
      <c r="G59" s="91"/>
      <c r="H59" s="91" t="str">
        <f>'将来負担比率（分子）の構造'!K$49</f>
        <v>-</v>
      </c>
      <c r="I59" s="91"/>
      <c r="J59" s="91"/>
      <c r="K59" s="91" t="str">
        <f>'将来負担比率（分子）の構造'!L$49</f>
        <v>-</v>
      </c>
      <c r="L59" s="91"/>
      <c r="M59" s="91"/>
      <c r="N59" s="91" t="str">
        <f>'将来負担比率（分子）の構造'!M$49</f>
        <v>-</v>
      </c>
      <c r="O59" s="91"/>
      <c r="P59" s="91"/>
    </row>
    <row r="60" spans="1:16" x14ac:dyDescent="0.15">
      <c r="A60" s="91" t="s">
        <v>12</v>
      </c>
      <c r="B60" s="91" t="str">
        <f>'将来負担比率（分子）の構造'!I$48</f>
        <v>-</v>
      </c>
      <c r="C60" s="91"/>
      <c r="D60" s="91"/>
      <c r="E60" s="91" t="str">
        <f>'将来負担比率（分子）の構造'!J$48</f>
        <v>-</v>
      </c>
      <c r="F60" s="91"/>
      <c r="G60" s="91"/>
      <c r="H60" s="91" t="str">
        <f>'将来負担比率（分子）の構造'!K$48</f>
        <v>-</v>
      </c>
      <c r="I60" s="91"/>
      <c r="J60" s="91"/>
      <c r="K60" s="91" t="str">
        <f>'将来負担比率（分子）の構造'!L$48</f>
        <v>-</v>
      </c>
      <c r="L60" s="91"/>
      <c r="M60" s="91"/>
      <c r="N60" s="91" t="str">
        <f>'将来負担比率（分子）の構造'!M$48</f>
        <v>-</v>
      </c>
      <c r="O60" s="91"/>
      <c r="P60" s="91"/>
    </row>
    <row r="61" spans="1:16" x14ac:dyDescent="0.15">
      <c r="A61" s="91" t="s">
        <v>10</v>
      </c>
      <c r="B61" s="91">
        <f>'将来負担比率（分子）の構造'!I$46</f>
        <v>266</v>
      </c>
      <c r="C61" s="91"/>
      <c r="D61" s="91"/>
      <c r="E61" s="91">
        <f>'将来負担比率（分子）の構造'!J$46</f>
        <v>443</v>
      </c>
      <c r="F61" s="91"/>
      <c r="G61" s="91"/>
      <c r="H61" s="91">
        <f>'将来負担比率（分子）の構造'!K$46</f>
        <v>990</v>
      </c>
      <c r="I61" s="91"/>
      <c r="J61" s="91"/>
      <c r="K61" s="91">
        <f>'将来負担比率（分子）の構造'!L$46</f>
        <v>927</v>
      </c>
      <c r="L61" s="91"/>
      <c r="M61" s="91"/>
      <c r="N61" s="91">
        <f>'将来負担比率（分子）の構造'!M$46</f>
        <v>870</v>
      </c>
      <c r="O61" s="91"/>
      <c r="P61" s="91"/>
    </row>
    <row r="62" spans="1:16" x14ac:dyDescent="0.15">
      <c r="A62" s="91" t="s">
        <v>9</v>
      </c>
      <c r="B62" s="91">
        <f>'将来負担比率（分子）の構造'!I$45</f>
        <v>9072</v>
      </c>
      <c r="C62" s="91"/>
      <c r="D62" s="91"/>
      <c r="E62" s="91">
        <f>'将来負担比率（分子）の構造'!J$45</f>
        <v>9305</v>
      </c>
      <c r="F62" s="91"/>
      <c r="G62" s="91"/>
      <c r="H62" s="91">
        <f>'将来負担比率（分子）の構造'!K$45</f>
        <v>9493</v>
      </c>
      <c r="I62" s="91"/>
      <c r="J62" s="91"/>
      <c r="K62" s="91">
        <f>'将来負担比率（分子）の構造'!L$45</f>
        <v>9023</v>
      </c>
      <c r="L62" s="91"/>
      <c r="M62" s="91"/>
      <c r="N62" s="91">
        <f>'将来負担比率（分子）の構造'!M$45</f>
        <v>8540</v>
      </c>
      <c r="O62" s="91"/>
      <c r="P62" s="91"/>
    </row>
    <row r="63" spans="1:16" x14ac:dyDescent="0.15">
      <c r="A63" s="91" t="s">
        <v>8</v>
      </c>
      <c r="B63" s="91">
        <f>'将来負担比率（分子）の構造'!I$44</f>
        <v>244</v>
      </c>
      <c r="C63" s="91"/>
      <c r="D63" s="91"/>
      <c r="E63" s="91">
        <f>'将来負担比率（分子）の構造'!J$44</f>
        <v>258</v>
      </c>
      <c r="F63" s="91"/>
      <c r="G63" s="91"/>
      <c r="H63" s="91">
        <f>'将来負担比率（分子）の構造'!K$44</f>
        <v>1008</v>
      </c>
      <c r="I63" s="91"/>
      <c r="J63" s="91"/>
      <c r="K63" s="91">
        <f>'将来負担比率（分子）の構造'!L$44</f>
        <v>3851</v>
      </c>
      <c r="L63" s="91"/>
      <c r="M63" s="91"/>
      <c r="N63" s="91">
        <f>'将来負担比率（分子）の構造'!M$44</f>
        <v>3826</v>
      </c>
      <c r="O63" s="91"/>
      <c r="P63" s="91"/>
    </row>
    <row r="64" spans="1:16" x14ac:dyDescent="0.15">
      <c r="A64" s="91" t="s">
        <v>7</v>
      </c>
      <c r="B64" s="91">
        <f>'将来負担比率（分子）の構造'!I$43</f>
        <v>17151</v>
      </c>
      <c r="C64" s="91"/>
      <c r="D64" s="91"/>
      <c r="E64" s="91">
        <f>'将来負担比率（分子）の構造'!J$43</f>
        <v>15299</v>
      </c>
      <c r="F64" s="91"/>
      <c r="G64" s="91"/>
      <c r="H64" s="91">
        <f>'将来負担比率（分子）の構造'!K$43</f>
        <v>11567</v>
      </c>
      <c r="I64" s="91"/>
      <c r="J64" s="91"/>
      <c r="K64" s="91">
        <f>'将来負担比率（分子）の構造'!L$43</f>
        <v>10301</v>
      </c>
      <c r="L64" s="91"/>
      <c r="M64" s="91"/>
      <c r="N64" s="91">
        <f>'将来負担比率（分子）の構造'!M$43</f>
        <v>9036</v>
      </c>
      <c r="O64" s="91"/>
      <c r="P64" s="91"/>
    </row>
    <row r="65" spans="1:16" x14ac:dyDescent="0.15">
      <c r="A65" s="91" t="s">
        <v>6</v>
      </c>
      <c r="B65" s="91">
        <f>'将来負担比率（分子）の構造'!I$42</f>
        <v>11152</v>
      </c>
      <c r="C65" s="91"/>
      <c r="D65" s="91"/>
      <c r="E65" s="91">
        <f>'将来負担比率（分子）の構造'!J$42</f>
        <v>10374</v>
      </c>
      <c r="F65" s="91"/>
      <c r="G65" s="91"/>
      <c r="H65" s="91">
        <f>'将来負担比率（分子）の構造'!K$42</f>
        <v>8297</v>
      </c>
      <c r="I65" s="91"/>
      <c r="J65" s="91"/>
      <c r="K65" s="91">
        <f>'将来負担比率（分子）の構造'!L$42</f>
        <v>7583</v>
      </c>
      <c r="L65" s="91"/>
      <c r="M65" s="91"/>
      <c r="N65" s="91">
        <f>'将来負担比率（分子）の構造'!M$42</f>
        <v>7304</v>
      </c>
      <c r="O65" s="91"/>
      <c r="P65" s="91"/>
    </row>
    <row r="66" spans="1:16" x14ac:dyDescent="0.15">
      <c r="A66" s="91" t="s">
        <v>5</v>
      </c>
      <c r="B66" s="91">
        <f>'将来負担比率（分子）の構造'!I$41</f>
        <v>34426</v>
      </c>
      <c r="C66" s="91"/>
      <c r="D66" s="91"/>
      <c r="E66" s="91">
        <f>'将来負担比率（分子）の構造'!J$41</f>
        <v>34154</v>
      </c>
      <c r="F66" s="91"/>
      <c r="G66" s="91"/>
      <c r="H66" s="91">
        <f>'将来負担比率（分子）の構造'!K$41</f>
        <v>34447</v>
      </c>
      <c r="I66" s="91"/>
      <c r="J66" s="91"/>
      <c r="K66" s="91">
        <f>'将来負担比率（分子）の構造'!L$41</f>
        <v>35894</v>
      </c>
      <c r="L66" s="91"/>
      <c r="M66" s="91"/>
      <c r="N66" s="91">
        <f>'将来負担比率（分子）の構造'!M$41</f>
        <v>36566</v>
      </c>
      <c r="O66" s="91"/>
      <c r="P66" s="91"/>
    </row>
    <row r="67" spans="1:16" x14ac:dyDescent="0.15">
      <c r="A67" s="91" t="s">
        <v>49</v>
      </c>
      <c r="B67" s="91" t="e">
        <f>NA()</f>
        <v>#N/A</v>
      </c>
      <c r="C67" s="91">
        <f>IF(ISNUMBER('将来負担比率（分子）の構造'!I$53), IF('将来負担比率（分子）の構造'!I$53 &lt; 0, 0, '将来負担比率（分子）の構造'!I$53), NA())</f>
        <v>5366</v>
      </c>
      <c r="D67" s="91" t="e">
        <f>NA()</f>
        <v>#N/A</v>
      </c>
      <c r="E67" s="91" t="e">
        <f>NA()</f>
        <v>#N/A</v>
      </c>
      <c r="F67" s="91">
        <f>IF(ISNUMBER('将来負担比率（分子）の構造'!J$53), IF('将来負担比率（分子）の構造'!J$53 &lt; 0, 0, '将来負担比率（分子）の構造'!J$53), NA())</f>
        <v>3299</v>
      </c>
      <c r="G67" s="91" t="e">
        <f>NA()</f>
        <v>#N/A</v>
      </c>
      <c r="H67" s="91" t="e">
        <f>NA()</f>
        <v>#N/A</v>
      </c>
      <c r="I67" s="91">
        <f>IF(ISNUMBER('将来負担比率（分子）の構造'!K$53), IF('将来負担比率（分子）の構造'!K$53 &lt; 0, 0, '将来負担比率（分子）の構造'!K$53), NA())</f>
        <v>337</v>
      </c>
      <c r="J67" s="91" t="e">
        <f>NA()</f>
        <v>#N/A</v>
      </c>
      <c r="K67" s="91" t="e">
        <f>NA()</f>
        <v>#N/A</v>
      </c>
      <c r="L67" s="91">
        <f>IF(ISNUMBER('将来負担比率（分子）の構造'!L$53), IF('将来負担比率（分子）の構造'!L$53 &lt; 0, 0, '将来負担比率（分子）の構造'!L$53), NA())</f>
        <v>4112</v>
      </c>
      <c r="M67" s="91" t="e">
        <f>NA()</f>
        <v>#N/A</v>
      </c>
      <c r="N67" s="91" t="e">
        <f>NA()</f>
        <v>#N/A</v>
      </c>
      <c r="O67" s="91">
        <f>IF(ISNUMBER('将来負担比率（分子）の構造'!M$53), IF('将来負担比率（分子）の構造'!M$53 &lt; 0, 0, '将来負担比率（分子）の構造'!M$53), NA())</f>
        <v>6460</v>
      </c>
      <c r="P67" s="91" t="e">
        <f>NA()</f>
        <v>#N/A</v>
      </c>
    </row>
    <row r="70" spans="1:16" x14ac:dyDescent="0.15">
      <c r="A70" s="93" t="s">
        <v>50</v>
      </c>
      <c r="B70" s="93"/>
      <c r="C70" s="93"/>
      <c r="D70" s="93"/>
      <c r="E70" s="93"/>
      <c r="F70" s="93"/>
    </row>
    <row r="71" spans="1:16" x14ac:dyDescent="0.15">
      <c r="A71" s="94"/>
      <c r="B71" s="94" t="str">
        <f>基金残高に係る経年分析!F54</f>
        <v>H30</v>
      </c>
      <c r="C71" s="94" t="str">
        <f>基金残高に係る経年分析!G54</f>
        <v>R01</v>
      </c>
      <c r="D71" s="94" t="str">
        <f>基金残高に係る経年分析!H54</f>
        <v>R02</v>
      </c>
    </row>
    <row r="72" spans="1:16" x14ac:dyDescent="0.15">
      <c r="A72" s="94" t="s">
        <v>51</v>
      </c>
      <c r="B72" s="95">
        <f>基金残高に係る経年分析!F55</f>
        <v>4271</v>
      </c>
      <c r="C72" s="95">
        <f>基金残高に係る経年分析!G55</f>
        <v>3888</v>
      </c>
      <c r="D72" s="95">
        <f>基金残高に係る経年分析!H55</f>
        <v>3648</v>
      </c>
    </row>
    <row r="73" spans="1:16" x14ac:dyDescent="0.15">
      <c r="A73" s="94" t="s">
        <v>52</v>
      </c>
      <c r="B73" s="95">
        <f>基金残高に係る経年分析!F56</f>
        <v>327</v>
      </c>
      <c r="C73" s="95">
        <f>基金残高に係る経年分析!G56</f>
        <v>327</v>
      </c>
      <c r="D73" s="95">
        <f>基金残高に係る経年分析!H56</f>
        <v>327</v>
      </c>
    </row>
    <row r="74" spans="1:16" x14ac:dyDescent="0.15">
      <c r="A74" s="94" t="s">
        <v>53</v>
      </c>
      <c r="B74" s="95">
        <f>基金残高に係る経年分析!F57</f>
        <v>9677</v>
      </c>
      <c r="C74" s="95">
        <f>基金残高に係る経年分析!G57</f>
        <v>8184</v>
      </c>
      <c r="D74" s="95">
        <f>基金残高に係る経年分析!H57</f>
        <v>7316</v>
      </c>
    </row>
  </sheetData>
  <sheetProtection algorithmName="SHA-512" hashValue="+BGFzcXGxMwKLf9KNQfPLLKbZ+p5A4Gcx6cmGvKFTrMQFKcGb4PQNjdGBgN/HHkd0a1cDwRuMwxgOI2hfsp+Yw==" saltValue="huskZK1dYGTD8Uo/YZoOd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岸本</cp:lastModifiedBy>
  <cp:lastPrinted>2022-03-17T04:50:38Z</cp:lastPrinted>
  <dcterms:created xsi:type="dcterms:W3CDTF">2022-02-02T04:33:53Z</dcterms:created>
  <dcterms:modified xsi:type="dcterms:W3CDTF">2022-03-31T07:04:02Z</dcterms:modified>
  <cp:category/>
</cp:coreProperties>
</file>